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mv="urn:schemas-microsoft-com:mac:vml" xmlns:mx="http://schemas.microsoft.com/office/mac/excel/2008/main" xmlns:x14="http://schemas.microsoft.com/office/spreadsheetml/2009/9/main" xmlns:x14ac="http://schemas.microsoft.com/office/spreadsheetml/2009/9/ac" xmlns:x15="http://schemas.microsoft.com/office/spreadsheetml/2010/11/main" xmlns:xm="http://schemas.microsoft.com/office/excel/2006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1"/>
    <sheet name="Copy of Sheet1" sheetId="2" r:id="rId2"/>
    <sheet name="Copy of Copy of Sheet1" sheetId="3" r:id="rId3"/>
    <sheet name="Chart2" sheetId="4" r:id="rId4"/>
  </sheets>
  <definedNames>
    <definedName name="AvgWt" localSheetId="1">'Copy of Sheet1'!$G$37</definedName>
    <definedName name="AvgWt3" localSheetId="1">'Copy of Sheet1'!$J$37</definedName>
    <definedName name="AvgWt">'Sheet1'!$F$29</definedName>
    <definedName name="AvgWt" localSheetId="2">'Copy of Copy of Sheet1'!$G$37</definedName>
    <definedName name="AvgWt3">'Sheet1'!$I$29</definedName>
    <definedName name="AvgWt3" localSheetId="2">'Copy of Copy of Sheet1'!$J$37</definedName>
    <definedName name="_xlnm._FilterDatabase" localSheetId="0" hidden="1">'Sheet1'!$A$2:$Z$29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C2" authorId="0">
      <text>
        <r>
          <t>Number of rooms that point into the room</t>
        </r>
      </text>
    </comment>
    <comment ref="D2" authorId="0">
      <text>
        <r>
          <t>Number of ways out of the room</t>
        </r>
      </text>
    </comment>
    <comment ref="E2" authorId="0">
      <text>
        <r>
          <t>For each room that is an entrance to the room, the number of entrances to that room, divided by the number of exits from that room.</t>
        </r>
      </text>
    </comment>
  </commentList>
</comments>
</file>

<file path=xl/sharedStrings.xml><?xml version="1.0" encoding="utf-8"?>
<sst xmlns="http://schemas.openxmlformats.org/spreadsheetml/2006/main" count="143" uniqueCount="63">
  <si>
    <t>RoomID</t>
  </si>
  <si>
    <t>1st Order</t>
  </si>
  <si>
    <t>Name</t>
  </si>
  <si>
    <t>Room</t>
  </si>
  <si>
    <t>Phone booth</t>
  </si>
  <si>
    <t>Entrances</t>
  </si>
  <si>
    <t>Exits</t>
  </si>
  <si>
    <t>Bridge</t>
  </si>
  <si>
    <t>2nd order Entrances</t>
  </si>
  <si>
    <t>Weight</t>
  </si>
  <si>
    <t>Deviation</t>
  </si>
  <si>
    <t>3rd order Entrances</t>
  </si>
  <si>
    <t>3rd order Weight</t>
  </si>
  <si>
    <t>3rd order Deviation</t>
  </si>
  <si>
    <t>Yellow Subway Entrance</t>
  </si>
  <si>
    <t>Phonebooth</t>
  </si>
  <si>
    <t>Lincoln Memorial</t>
  </si>
  <si>
    <t>Jail</t>
  </si>
  <si>
    <t>Red Sky Factory</t>
  </si>
  <si>
    <t>bridge piece</t>
  </si>
  <si>
    <t>bridge piece Above Jail</t>
  </si>
  <si>
    <t>Red Subway Entrance</t>
  </si>
  <si>
    <t>Green Sky factory</t>
  </si>
  <si>
    <t>Daily Planet</t>
  </si>
  <si>
    <t>Green Subway Entrance</t>
  </si>
  <si>
    <t>Blue Subway Entrance</t>
  </si>
  <si>
    <t>Left of Phone booth</t>
  </si>
  <si>
    <t>Yellow Subway Station</t>
  </si>
  <si>
    <t>Red Subway Station</t>
  </si>
  <si>
    <t>Blue Subway Station</t>
  </si>
  <si>
    <t>Green Subway Station</t>
  </si>
  <si>
    <t>Grand central Subway Station</t>
  </si>
  <si>
    <t>From</t>
  </si>
  <si>
    <t>left</t>
  </si>
  <si>
    <t>right</t>
  </si>
  <si>
    <t>down</t>
  </si>
  <si>
    <t>up</t>
  </si>
  <si>
    <t>sub A</t>
  </si>
  <si>
    <t>sub B</t>
  </si>
  <si>
    <t>sub C</t>
  </si>
  <si>
    <t>sub D</t>
  </si>
  <si>
    <t>sub E</t>
  </si>
  <si>
    <t>Station Y</t>
  </si>
  <si>
    <t>Station R</t>
  </si>
  <si>
    <t>Station B</t>
  </si>
  <si>
    <t>Station G</t>
  </si>
  <si>
    <t>GC Station</t>
  </si>
  <si>
    <t>In count</t>
  </si>
  <si>
    <t>To</t>
  </si>
  <si>
    <t>Above Jail</t>
  </si>
  <si>
    <t>sub A (Yellow)</t>
  </si>
  <si>
    <t>sub B (Red)</t>
  </si>
  <si>
    <t>sub C (Blue)</t>
  </si>
  <si>
    <t>sub D (Green)</t>
  </si>
  <si>
    <t>sub E (GC)</t>
  </si>
  <si>
    <t>Out count</t>
  </si>
  <si>
    <t>W</t>
  </si>
  <si>
    <t>W'</t>
  </si>
  <si>
    <t>W''</t>
  </si>
  <si>
    <t>Left of Phonebooth</t>
  </si>
  <si>
    <t>Avg</t>
  </si>
  <si>
    <t>ΣW'</t>
  </si>
  <si>
    <t>ΣW''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</si>
</sst>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"/>
  </numFmts>
  <fonts count="7">
    <font>
      <sz val="10"/>
      <color rgb="FF000000"/>
      <name val="Arial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b/>
      <sz val="10"/>
      <name val="Arial"/>
      <family val="2"/>
    </font>
    <font>
      <sz val="11"/>
      <color rgb="FF000000"/>
      <name val="Calibri"/>
      <family val="2"/>
    </font>
    <font>
      <sz val="10"/>
      <color rgb="FF000000"/>
      <name val="Roboto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FEFEF"/>
        <bgColor indexed="64"/>
      </patternFill>
    </fill>
    <fill>
      <patternFill patternType="solid">
        <fgColor rgb="FF0000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1" fontId="2" fillId="0" borderId="0" xfId="0" applyNumberFormat="1" applyFont="1" applyAlignment="1">
      <alignment/>
    </xf>
    <xf numFmtId="1" fontId="2" fillId="0" borderId="0" xfId="0" applyNumberFormat="1" applyFont="1" applyAlignment="1">
      <alignment horizontal="right"/>
    </xf>
    <xf numFmtId="1" fontId="3" fillId="2" borderId="0" xfId="0" applyNumberFormat="1" applyFont="1" applyFill="1"/>
    <xf numFmtId="164" fontId="2" fillId="3" borderId="0" xfId="0" applyNumberFormat="1" applyFont="1" applyFill="1" applyAlignment="1">
      <alignment/>
    </xf>
    <xf numFmtId="1" fontId="3" fillId="0" borderId="0" xfId="0" applyNumberFormat="1" applyFont="1"/>
    <xf numFmtId="164" fontId="2" fillId="0" borderId="0" xfId="0" applyNumberFormat="1" applyFont="1" applyAlignment="1">
      <alignment/>
    </xf>
    <xf numFmtId="164" fontId="3" fillId="3" borderId="0" xfId="0" applyNumberFormat="1" applyFont="1" applyAlignment="1">
      <alignment/>
    </xf>
    <xf numFmtId="0" fontId="2" fillId="0" borderId="0" xfId="0" applyFont="1" applyAlignment="1">
      <alignment horizontal="left" wrapText="1"/>
    </xf>
    <xf numFmtId="0" fontId="3" fillId="3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1" fontId="3" fillId="2" borderId="0" xfId="0" applyNumberFormat="1" applyFont="1" applyAlignment="1">
      <alignment wrapText="1"/>
    </xf>
    <xf numFmtId="0" fontId="4" fillId="0" borderId="0" xfId="0" applyFont="1" applyAlignment="1">
      <alignment/>
    </xf>
    <xf numFmtId="0" fontId="3" fillId="0" borderId="0" xfId="0" applyFont="1" applyAlignment="1">
      <alignment wrapText="1"/>
    </xf>
    <xf numFmtId="1" fontId="3" fillId="0" borderId="0" xfId="0" applyNumberFormat="1" applyFont="1" applyAlignment="1">
      <alignment wrapText="1"/>
    </xf>
    <xf numFmtId="1" fontId="3" fillId="2" borderId="0" xfId="0" applyNumberFormat="1" applyFont="1" applyAlignment="1">
      <alignment wrapText="1"/>
    </xf>
    <xf numFmtId="1" fontId="3" fillId="0" borderId="0" xfId="0" applyNumberFormat="1" applyFont="1" applyAlignment="1">
      <alignment wrapText="1"/>
    </xf>
    <xf numFmtId="164" fontId="1" fillId="3" borderId="0" xfId="0" applyNumberFormat="1" applyFont="1" applyAlignment="1">
      <alignment/>
    </xf>
    <xf numFmtId="164" fontId="1" fillId="0" borderId="0" xfId="0" applyNumberFormat="1" applyFont="1"/>
    <xf numFmtId="1" fontId="1" fillId="2" borderId="0" xfId="0" applyNumberFormat="1" applyFont="1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164" fontId="1" fillId="3" borderId="0" xfId="0" applyNumberFormat="1" applyFont="1"/>
    <xf numFmtId="1" fontId="1" fillId="0" borderId="0" xfId="0" applyNumberFormat="1" applyFont="1"/>
    <xf numFmtId="1" fontId="4" fillId="2" borderId="0" xfId="0" applyNumberFormat="1" applyFont="1" applyAlignment="1">
      <alignment horizontal="right"/>
    </xf>
    <xf numFmtId="0" fontId="4" fillId="0" borderId="0" xfId="0" applyFont="1" applyAlignment="1">
      <alignment/>
    </xf>
    <xf numFmtId="1" fontId="1" fillId="2" borderId="0" xfId="0" applyNumberFormat="1" applyFont="1"/>
    <xf numFmtId="1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4" fillId="0" borderId="1" xfId="0" applyFont="1" applyBorder="1" applyAlignment="1">
      <alignment/>
    </xf>
    <xf numFmtId="164" fontId="4" fillId="3" borderId="0" xfId="0" applyNumberFormat="1" applyFont="1" applyAlignment="1">
      <alignment horizontal="right"/>
    </xf>
    <xf numFmtId="1" fontId="1" fillId="0" borderId="1" xfId="0" applyNumberFormat="1" applyFont="1" applyBorder="1"/>
    <xf numFmtId="0" fontId="2" fillId="4" borderId="0" xfId="0" applyFont="1" applyFill="1" applyAlignment="1">
      <alignment horizontal="left"/>
    </xf>
    <xf numFmtId="0" fontId="2" fillId="4" borderId="0" xfId="0" applyFont="1" applyAlignment="1">
      <alignment/>
    </xf>
    <xf numFmtId="0" fontId="4" fillId="4" borderId="0" xfId="0" applyFont="1" applyAlignment="1">
      <alignment/>
    </xf>
    <xf numFmtId="1" fontId="1" fillId="4" borderId="0" xfId="0" applyNumberFormat="1" applyFont="1" applyAlignment="1">
      <alignment/>
    </xf>
    <xf numFmtId="1" fontId="1" fillId="4" borderId="0" xfId="0" applyNumberFormat="1" applyFont="1"/>
    <xf numFmtId="0" fontId="2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4" fillId="4" borderId="0" xfId="0" applyFont="1" applyAlignment="1">
      <alignment horizontal="right"/>
    </xf>
    <xf numFmtId="0" fontId="1" fillId="4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left"/>
    </xf>
    <xf numFmtId="0" fontId="1" fillId="3" borderId="0" xfId="0" applyFont="1"/>
    <xf numFmtId="0" fontId="3" fillId="0" borderId="0" xfId="0" applyFont="1" applyAlignment="1">
      <alignment/>
    </xf>
    <xf numFmtId="164" fontId="3" fillId="3" borderId="0" xfId="0" applyNumberFormat="1" applyFont="1"/>
    <xf numFmtId="164" fontId="3" fillId="0" borderId="0" xfId="0" applyNumberFormat="1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b="0" u="none" baseline="0">
                <a:solidFill>
                  <a:srgbClr val="000000"/>
                </a:solidFill>
                <a:latin typeface="Roboto"/>
                <a:ea typeface="Roboto"/>
                <a:cs typeface="Roboto"/>
              </a:rPr>
              <a:t>Metropolis Math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'Copy of Copy of Sheet1'!$A$44</c:f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'Copy of Copy of Sheet1'!$B$43:$AB$43</c:f>
              <c:numCache/>
            </c:numRef>
          </c:cat>
          <c:val>
            <c:numRef>
              <c:f>'Copy of Copy of Sheet1'!$B$44:$AB$44</c:f>
              <c:numCache/>
            </c:numRef>
          </c:val>
          <c:smooth val="0"/>
        </c:ser>
        <c:ser>
          <c:idx val="1"/>
          <c:order val="1"/>
          <c:tx>
            <c:strRef>
              <c:f>'Copy of Copy of Sheet1'!$A$45</c:f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'Copy of Copy of Sheet1'!$B$43:$AB$43</c:f>
              <c:numCache/>
            </c:numRef>
          </c:cat>
          <c:val>
            <c:numRef>
              <c:f>'Copy of Copy of Sheet1'!$B$45:$AB$45</c:f>
              <c:numCache/>
            </c:numRef>
          </c:val>
          <c:smooth val="0"/>
        </c:ser>
        <c:ser>
          <c:idx val="2"/>
          <c:order val="2"/>
          <c:tx>
            <c:strRef>
              <c:f>'Copy of Copy of Sheet1'!$A$46</c:f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'Copy of Copy of Sheet1'!$B$43:$AB$43</c:f>
              <c:numCache/>
            </c:numRef>
          </c:cat>
          <c:val>
            <c:numRef>
              <c:f>'Copy of Copy of Sheet1'!$B$46:$AB$46</c:f>
              <c:numCache/>
            </c:numRef>
          </c:val>
          <c:smooth val="0"/>
        </c:ser>
        <c:axId val="30290809"/>
        <c:axId val="4181826"/>
      </c:lineChart>
      <c:catAx>
        <c:axId val="302908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b="0" u="none" baseline="0">
                    <a:solidFill>
                      <a:srgbClr val="000000"/>
                    </a:solidFill>
                    <a:latin typeface="Roboto"/>
                    <a:ea typeface="Roboto"/>
                    <a:cs typeface="Roboto"/>
                  </a:rPr>
                  <a:t>Screen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b="0" u="none" baseline="0">
                <a:solidFill>
                  <a:srgbClr val="000000"/>
                </a:solidFill>
                <a:latin typeface="Roboto"/>
                <a:ea typeface="Roboto"/>
                <a:cs typeface="Roboto"/>
              </a:defRPr>
            </a:pPr>
          </a:p>
        </c:txPr>
        <c:crossAx val="4181826"/>
        <c:crosses val="autoZero"/>
        <c:auto val="0"/>
        <c:lblOffset val="100"/>
        <c:noMultiLvlLbl val="0"/>
      </c:catAx>
      <c:valAx>
        <c:axId val="41818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b="0" u="none" baseline="0">
                    <a:solidFill>
                      <a:srgbClr val="000000"/>
                    </a:solidFill>
                    <a:latin typeface="Roboto"/>
                    <a:ea typeface="Roboto"/>
                    <a:cs typeface="Roboto"/>
                  </a:rPr>
                  <a:t>Weight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47625">
            <a:noFill/>
          </a:ln>
        </c:spPr>
        <c:txPr>
          <a:bodyPr/>
          <a:lstStyle/>
          <a:p>
            <a:pPr>
              <a:defRPr lang="en-US" cap="none" b="0" u="none" baseline="0">
                <a:solidFill>
                  <a:srgbClr val="000000"/>
                </a:solidFill>
                <a:latin typeface="Roboto"/>
                <a:ea typeface="Roboto"/>
                <a:cs typeface="Roboto"/>
              </a:defRPr>
            </a:pPr>
          </a:p>
        </c:txPr>
        <c:crossAx val="30290809"/>
        <c:crosses val="autoZero"/>
        <c:crossBetween val="between"/>
        <c:dispUnits/>
      </c:valAx>
    </c:plotArea>
    <c:legend>
      <c:legendPos val="b"/>
      <c:layout/>
      <c:overlay val="0"/>
      <c:txPr>
        <a:bodyPr vert="horz" rot="0"/>
        <a:lstStyle/>
        <a:p>
          <a:pPr>
            <a:defRPr lang="en-US" cap="none" b="0" u="none" baseline="0">
              <a:solidFill>
                <a:srgbClr val="000000"/>
              </a:solidFill>
              <a:latin typeface="Roboto"/>
              <a:ea typeface="Roboto"/>
              <a:cs typeface="Roboto"/>
            </a:defRPr>
          </a:pPr>
        </a:p>
      </c:txPr>
    </c:legend>
    <c:plotVisOnly val="1"/>
    <c:dispBlanksAs val="gap"/>
    <c:showDLblsOverMax val="0"/>
  </c:chart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png" /><Relationship Id="rId23" Type="http://schemas.openxmlformats.org/officeDocument/2006/relationships/image" Target="../media/image23.png" /><Relationship Id="rId24" Type="http://schemas.openxmlformats.org/officeDocument/2006/relationships/image" Target="../media/image24.png" /><Relationship Id="rId25" Type="http://schemas.openxmlformats.org/officeDocument/2006/relationships/image" Target="../media/image25.png" /><Relationship Id="rId26" Type="http://schemas.openxmlformats.org/officeDocument/2006/relationships/image" Target="../media/image26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png" /><Relationship Id="rId23" Type="http://schemas.openxmlformats.org/officeDocument/2006/relationships/image" Target="../media/image23.png" /><Relationship Id="rId24" Type="http://schemas.openxmlformats.org/officeDocument/2006/relationships/image" Target="../media/image24.png" /><Relationship Id="rId25" Type="http://schemas.openxmlformats.org/officeDocument/2006/relationships/image" Target="../media/image25.png" /><Relationship Id="rId26" Type="http://schemas.openxmlformats.org/officeDocument/2006/relationships/image" Target="../media/image2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</xdr:row>
      <xdr:rowOff>0</xdr:rowOff>
    </xdr:from>
    <xdr:ext cx="762000" cy="409575"/>
    <xdr:pic>
      <xdr:nvPicPr>
        <xdr:cNvPr id="0" name="image1.pn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4475" y="390525"/>
          <a:ext cx="762000" cy="4095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2</xdr:row>
      <xdr:rowOff>0</xdr:rowOff>
    </xdr:from>
    <xdr:ext cx="742950" cy="409575"/>
    <xdr:pic>
      <xdr:nvPicPr>
        <xdr:cNvPr id="0" name="image2.png"/>
        <xdr:cNvPicPr preferRelativeResize="0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76475" y="390525"/>
          <a:ext cx="742950" cy="4095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0</xdr:colOff>
      <xdr:row>2</xdr:row>
      <xdr:rowOff>0</xdr:rowOff>
    </xdr:from>
    <xdr:ext cx="762000" cy="409575"/>
    <xdr:pic>
      <xdr:nvPicPr>
        <xdr:cNvPr id="0" name="image3.png"/>
        <xdr:cNvPicPr preferRelativeResize="0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19425" y="390525"/>
          <a:ext cx="762000" cy="4095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5</xdr:col>
      <xdr:colOff>0</xdr:colOff>
      <xdr:row>2</xdr:row>
      <xdr:rowOff>0</xdr:rowOff>
    </xdr:from>
    <xdr:ext cx="771525" cy="419100"/>
    <xdr:pic>
      <xdr:nvPicPr>
        <xdr:cNvPr id="0" name="image4.png"/>
        <xdr:cNvPicPr preferRelativeResize="0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781425" y="390525"/>
          <a:ext cx="771525" cy="419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2</xdr:row>
      <xdr:rowOff>0</xdr:rowOff>
    </xdr:from>
    <xdr:ext cx="762000" cy="419100"/>
    <xdr:pic>
      <xdr:nvPicPr>
        <xdr:cNvPr id="0" name="image5.png"/>
        <xdr:cNvPicPr preferRelativeResize="0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552950" y="390525"/>
          <a:ext cx="762000" cy="419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2</xdr:row>
      <xdr:rowOff>0</xdr:rowOff>
    </xdr:from>
    <xdr:ext cx="771525" cy="419100"/>
    <xdr:pic>
      <xdr:nvPicPr>
        <xdr:cNvPr id="0" name="image6.png"/>
        <xdr:cNvPicPr preferRelativeResize="0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314950" y="390525"/>
          <a:ext cx="771525" cy="419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8</xdr:col>
      <xdr:colOff>0</xdr:colOff>
      <xdr:row>2</xdr:row>
      <xdr:rowOff>0</xdr:rowOff>
    </xdr:from>
    <xdr:ext cx="752475" cy="409575"/>
    <xdr:pic>
      <xdr:nvPicPr>
        <xdr:cNvPr id="0" name="image7.png"/>
        <xdr:cNvPicPr preferRelativeResize="0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096000" y="390525"/>
          <a:ext cx="752475" cy="4095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2</xdr:row>
      <xdr:rowOff>0</xdr:rowOff>
    </xdr:from>
    <xdr:ext cx="752475" cy="409575"/>
    <xdr:pic>
      <xdr:nvPicPr>
        <xdr:cNvPr id="0" name="image9.png"/>
        <xdr:cNvPicPr preferRelativeResize="0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858000" y="390525"/>
          <a:ext cx="752475" cy="4095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752475" cy="409575"/>
    <xdr:pic>
      <xdr:nvPicPr>
        <xdr:cNvPr id="0" name="image8.png"/>
        <xdr:cNvPicPr preferRelativeResize="0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610475" y="390525"/>
          <a:ext cx="752475" cy="4095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</xdr:row>
      <xdr:rowOff>0</xdr:rowOff>
    </xdr:from>
    <xdr:ext cx="762000" cy="409575"/>
    <xdr:pic>
      <xdr:nvPicPr>
        <xdr:cNvPr id="0" name="image10.png"/>
        <xdr:cNvPicPr preferRelativeResize="0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362950" y="390525"/>
          <a:ext cx="762000" cy="4095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</xdr:row>
      <xdr:rowOff>0</xdr:rowOff>
    </xdr:from>
    <xdr:ext cx="771525" cy="419100"/>
    <xdr:pic>
      <xdr:nvPicPr>
        <xdr:cNvPr id="0" name="image11.png"/>
        <xdr:cNvPicPr preferRelativeResize="0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9124950" y="390525"/>
          <a:ext cx="771525" cy="419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</xdr:row>
      <xdr:rowOff>0</xdr:rowOff>
    </xdr:from>
    <xdr:ext cx="771525" cy="419100"/>
    <xdr:pic>
      <xdr:nvPicPr>
        <xdr:cNvPr id="0" name="image12.png"/>
        <xdr:cNvPicPr preferRelativeResize="0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9896475" y="390525"/>
          <a:ext cx="771525" cy="419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</xdr:row>
      <xdr:rowOff>0</xdr:rowOff>
    </xdr:from>
    <xdr:ext cx="771525" cy="419100"/>
    <xdr:pic>
      <xdr:nvPicPr>
        <xdr:cNvPr id="0" name="image13.png"/>
        <xdr:cNvPicPr preferRelativeResize="0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0668000" y="390525"/>
          <a:ext cx="771525" cy="419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</xdr:row>
      <xdr:rowOff>0</xdr:rowOff>
    </xdr:from>
    <xdr:ext cx="752475" cy="409575"/>
    <xdr:pic>
      <xdr:nvPicPr>
        <xdr:cNvPr id="0" name="image14.png"/>
        <xdr:cNvPicPr preferRelativeResize="0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1439525" y="390525"/>
          <a:ext cx="752475" cy="4095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</xdr:row>
      <xdr:rowOff>0</xdr:rowOff>
    </xdr:from>
    <xdr:ext cx="771525" cy="419100"/>
    <xdr:pic>
      <xdr:nvPicPr>
        <xdr:cNvPr id="0" name="image15.png"/>
        <xdr:cNvPicPr preferRelativeResize="0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2192000" y="390525"/>
          <a:ext cx="771525" cy="419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</xdr:row>
      <xdr:rowOff>0</xdr:rowOff>
    </xdr:from>
    <xdr:ext cx="771525" cy="419100"/>
    <xdr:pic>
      <xdr:nvPicPr>
        <xdr:cNvPr id="0" name="image17.png"/>
        <xdr:cNvPicPr preferRelativeResize="0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2963525" y="390525"/>
          <a:ext cx="771525" cy="419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</xdr:row>
      <xdr:rowOff>0</xdr:rowOff>
    </xdr:from>
    <xdr:ext cx="762000" cy="409575"/>
    <xdr:pic>
      <xdr:nvPicPr>
        <xdr:cNvPr id="0" name="image16.png"/>
        <xdr:cNvPicPr preferRelativeResize="0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3735050" y="390525"/>
          <a:ext cx="762000" cy="4095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</xdr:row>
      <xdr:rowOff>0</xdr:rowOff>
    </xdr:from>
    <xdr:ext cx="752475" cy="409575"/>
    <xdr:pic>
      <xdr:nvPicPr>
        <xdr:cNvPr id="0" name="image19.png"/>
        <xdr:cNvPicPr preferRelativeResize="0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4497050" y="390525"/>
          <a:ext cx="752475" cy="4095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20</xdr:col>
      <xdr:colOff>0</xdr:colOff>
      <xdr:row>2</xdr:row>
      <xdr:rowOff>0</xdr:rowOff>
    </xdr:from>
    <xdr:ext cx="771525" cy="419100"/>
    <xdr:pic>
      <xdr:nvPicPr>
        <xdr:cNvPr id="0" name="image18.png"/>
        <xdr:cNvPicPr preferRelativeResize="0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5249525" y="390525"/>
          <a:ext cx="771525" cy="419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21</xdr:col>
      <xdr:colOff>0</xdr:colOff>
      <xdr:row>2</xdr:row>
      <xdr:rowOff>0</xdr:rowOff>
    </xdr:from>
    <xdr:ext cx="771525" cy="419100"/>
    <xdr:pic>
      <xdr:nvPicPr>
        <xdr:cNvPr id="0" name="image25.png"/>
        <xdr:cNvPicPr preferRelativeResize="0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6021050" y="390525"/>
          <a:ext cx="771525" cy="419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22</xdr:col>
      <xdr:colOff>0</xdr:colOff>
      <xdr:row>2</xdr:row>
      <xdr:rowOff>0</xdr:rowOff>
    </xdr:from>
    <xdr:ext cx="771525" cy="419100"/>
    <xdr:pic>
      <xdr:nvPicPr>
        <xdr:cNvPr id="0" name="image20.png"/>
        <xdr:cNvPicPr preferRelativeResize="0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6792575" y="390525"/>
          <a:ext cx="771525" cy="419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23</xdr:col>
      <xdr:colOff>0</xdr:colOff>
      <xdr:row>2</xdr:row>
      <xdr:rowOff>0</xdr:rowOff>
    </xdr:from>
    <xdr:ext cx="866775" cy="419100"/>
    <xdr:pic>
      <xdr:nvPicPr>
        <xdr:cNvPr id="0" name="image21.png"/>
        <xdr:cNvPicPr preferRelativeResize="0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7564100" y="390525"/>
          <a:ext cx="866775" cy="419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24</xdr:col>
      <xdr:colOff>0</xdr:colOff>
      <xdr:row>2</xdr:row>
      <xdr:rowOff>0</xdr:rowOff>
    </xdr:from>
    <xdr:ext cx="866775" cy="419100"/>
    <xdr:pic>
      <xdr:nvPicPr>
        <xdr:cNvPr id="0" name="image22.png"/>
        <xdr:cNvPicPr preferRelativeResize="0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8430875" y="390525"/>
          <a:ext cx="866775" cy="419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25</xdr:col>
      <xdr:colOff>0</xdr:colOff>
      <xdr:row>2</xdr:row>
      <xdr:rowOff>0</xdr:rowOff>
    </xdr:from>
    <xdr:ext cx="866775" cy="419100"/>
    <xdr:pic>
      <xdr:nvPicPr>
        <xdr:cNvPr id="0" name="image23.png"/>
        <xdr:cNvPicPr preferRelativeResize="0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9297650" y="390525"/>
          <a:ext cx="866775" cy="419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26</xdr:col>
      <xdr:colOff>0</xdr:colOff>
      <xdr:row>2</xdr:row>
      <xdr:rowOff>0</xdr:rowOff>
    </xdr:from>
    <xdr:ext cx="876300" cy="419100"/>
    <xdr:pic>
      <xdr:nvPicPr>
        <xdr:cNvPr id="0" name="image24.png"/>
        <xdr:cNvPicPr preferRelativeResize="0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20164425" y="390525"/>
          <a:ext cx="876300" cy="419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27</xdr:col>
      <xdr:colOff>0</xdr:colOff>
      <xdr:row>2</xdr:row>
      <xdr:rowOff>0</xdr:rowOff>
    </xdr:from>
    <xdr:ext cx="866775" cy="419100"/>
    <xdr:pic>
      <xdr:nvPicPr>
        <xdr:cNvPr id="0" name="image26.png"/>
        <xdr:cNvPicPr preferRelativeResize="0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1040725" y="390525"/>
          <a:ext cx="866775" cy="4191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</xdr:row>
      <xdr:rowOff>0</xdr:rowOff>
    </xdr:from>
    <xdr:ext cx="762000" cy="409575"/>
    <xdr:pic>
      <xdr:nvPicPr>
        <xdr:cNvPr id="0" name="image1.pn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4475" y="390525"/>
          <a:ext cx="762000" cy="4095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2</xdr:row>
      <xdr:rowOff>0</xdr:rowOff>
    </xdr:from>
    <xdr:ext cx="742950" cy="409575"/>
    <xdr:pic>
      <xdr:nvPicPr>
        <xdr:cNvPr id="0" name="image2.png"/>
        <xdr:cNvPicPr preferRelativeResize="0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76475" y="390525"/>
          <a:ext cx="742950" cy="4095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0</xdr:colOff>
      <xdr:row>2</xdr:row>
      <xdr:rowOff>0</xdr:rowOff>
    </xdr:from>
    <xdr:ext cx="762000" cy="409575"/>
    <xdr:pic>
      <xdr:nvPicPr>
        <xdr:cNvPr id="0" name="image3.png"/>
        <xdr:cNvPicPr preferRelativeResize="0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19425" y="390525"/>
          <a:ext cx="762000" cy="4095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5</xdr:col>
      <xdr:colOff>0</xdr:colOff>
      <xdr:row>2</xdr:row>
      <xdr:rowOff>0</xdr:rowOff>
    </xdr:from>
    <xdr:ext cx="771525" cy="419100"/>
    <xdr:pic>
      <xdr:nvPicPr>
        <xdr:cNvPr id="0" name="image4.png"/>
        <xdr:cNvPicPr preferRelativeResize="0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781425" y="390525"/>
          <a:ext cx="771525" cy="419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2</xdr:row>
      <xdr:rowOff>0</xdr:rowOff>
    </xdr:from>
    <xdr:ext cx="762000" cy="419100"/>
    <xdr:pic>
      <xdr:nvPicPr>
        <xdr:cNvPr id="0" name="image5.png"/>
        <xdr:cNvPicPr preferRelativeResize="0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552950" y="390525"/>
          <a:ext cx="762000" cy="419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2</xdr:row>
      <xdr:rowOff>0</xdr:rowOff>
    </xdr:from>
    <xdr:ext cx="771525" cy="419100"/>
    <xdr:pic>
      <xdr:nvPicPr>
        <xdr:cNvPr id="0" name="image6.png"/>
        <xdr:cNvPicPr preferRelativeResize="0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314950" y="390525"/>
          <a:ext cx="771525" cy="419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8</xdr:col>
      <xdr:colOff>0</xdr:colOff>
      <xdr:row>2</xdr:row>
      <xdr:rowOff>0</xdr:rowOff>
    </xdr:from>
    <xdr:ext cx="752475" cy="409575"/>
    <xdr:pic>
      <xdr:nvPicPr>
        <xdr:cNvPr id="0" name="image7.png"/>
        <xdr:cNvPicPr preferRelativeResize="0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096000" y="390525"/>
          <a:ext cx="752475" cy="4095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2</xdr:row>
      <xdr:rowOff>0</xdr:rowOff>
    </xdr:from>
    <xdr:ext cx="752475" cy="409575"/>
    <xdr:pic>
      <xdr:nvPicPr>
        <xdr:cNvPr id="0" name="image9.png"/>
        <xdr:cNvPicPr preferRelativeResize="0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858000" y="390525"/>
          <a:ext cx="752475" cy="4095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752475" cy="409575"/>
    <xdr:pic>
      <xdr:nvPicPr>
        <xdr:cNvPr id="0" name="image8.png"/>
        <xdr:cNvPicPr preferRelativeResize="0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610475" y="390525"/>
          <a:ext cx="752475" cy="4095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</xdr:row>
      <xdr:rowOff>0</xdr:rowOff>
    </xdr:from>
    <xdr:ext cx="762000" cy="409575"/>
    <xdr:pic>
      <xdr:nvPicPr>
        <xdr:cNvPr id="0" name="image10.png"/>
        <xdr:cNvPicPr preferRelativeResize="0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362950" y="390525"/>
          <a:ext cx="762000" cy="4095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</xdr:row>
      <xdr:rowOff>0</xdr:rowOff>
    </xdr:from>
    <xdr:ext cx="771525" cy="419100"/>
    <xdr:pic>
      <xdr:nvPicPr>
        <xdr:cNvPr id="0" name="image11.png"/>
        <xdr:cNvPicPr preferRelativeResize="0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9124950" y="390525"/>
          <a:ext cx="771525" cy="419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2</xdr:row>
      <xdr:rowOff>0</xdr:rowOff>
    </xdr:from>
    <xdr:ext cx="771525" cy="419100"/>
    <xdr:pic>
      <xdr:nvPicPr>
        <xdr:cNvPr id="0" name="image12.png"/>
        <xdr:cNvPicPr preferRelativeResize="0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9896475" y="390525"/>
          <a:ext cx="771525" cy="419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2</xdr:row>
      <xdr:rowOff>0</xdr:rowOff>
    </xdr:from>
    <xdr:ext cx="771525" cy="419100"/>
    <xdr:pic>
      <xdr:nvPicPr>
        <xdr:cNvPr id="0" name="image13.png"/>
        <xdr:cNvPicPr preferRelativeResize="0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0668000" y="390525"/>
          <a:ext cx="771525" cy="419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</xdr:row>
      <xdr:rowOff>0</xdr:rowOff>
    </xdr:from>
    <xdr:ext cx="752475" cy="409575"/>
    <xdr:pic>
      <xdr:nvPicPr>
        <xdr:cNvPr id="0" name="image14.png"/>
        <xdr:cNvPicPr preferRelativeResize="0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1439525" y="390525"/>
          <a:ext cx="752475" cy="4095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</xdr:row>
      <xdr:rowOff>0</xdr:rowOff>
    </xdr:from>
    <xdr:ext cx="771525" cy="419100"/>
    <xdr:pic>
      <xdr:nvPicPr>
        <xdr:cNvPr id="0" name="image15.png"/>
        <xdr:cNvPicPr preferRelativeResize="0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2192000" y="390525"/>
          <a:ext cx="771525" cy="419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</xdr:row>
      <xdr:rowOff>0</xdr:rowOff>
    </xdr:from>
    <xdr:ext cx="771525" cy="419100"/>
    <xdr:pic>
      <xdr:nvPicPr>
        <xdr:cNvPr id="0" name="image17.png"/>
        <xdr:cNvPicPr preferRelativeResize="0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2963525" y="390525"/>
          <a:ext cx="771525" cy="419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</xdr:row>
      <xdr:rowOff>0</xdr:rowOff>
    </xdr:from>
    <xdr:ext cx="762000" cy="409575"/>
    <xdr:pic>
      <xdr:nvPicPr>
        <xdr:cNvPr id="0" name="image16.png"/>
        <xdr:cNvPicPr preferRelativeResize="0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3735050" y="390525"/>
          <a:ext cx="762000" cy="4095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2</xdr:row>
      <xdr:rowOff>0</xdr:rowOff>
    </xdr:from>
    <xdr:ext cx="752475" cy="409575"/>
    <xdr:pic>
      <xdr:nvPicPr>
        <xdr:cNvPr id="0" name="image19.png"/>
        <xdr:cNvPicPr preferRelativeResize="0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4497050" y="390525"/>
          <a:ext cx="752475" cy="4095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20</xdr:col>
      <xdr:colOff>0</xdr:colOff>
      <xdr:row>2</xdr:row>
      <xdr:rowOff>0</xdr:rowOff>
    </xdr:from>
    <xdr:ext cx="771525" cy="419100"/>
    <xdr:pic>
      <xdr:nvPicPr>
        <xdr:cNvPr id="0" name="image18.png"/>
        <xdr:cNvPicPr preferRelativeResize="0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5249525" y="390525"/>
          <a:ext cx="771525" cy="419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21</xdr:col>
      <xdr:colOff>0</xdr:colOff>
      <xdr:row>2</xdr:row>
      <xdr:rowOff>0</xdr:rowOff>
    </xdr:from>
    <xdr:ext cx="771525" cy="419100"/>
    <xdr:pic>
      <xdr:nvPicPr>
        <xdr:cNvPr id="0" name="image25.png"/>
        <xdr:cNvPicPr preferRelativeResize="0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6021050" y="390525"/>
          <a:ext cx="771525" cy="419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22</xdr:col>
      <xdr:colOff>0</xdr:colOff>
      <xdr:row>2</xdr:row>
      <xdr:rowOff>0</xdr:rowOff>
    </xdr:from>
    <xdr:ext cx="771525" cy="419100"/>
    <xdr:pic>
      <xdr:nvPicPr>
        <xdr:cNvPr id="0" name="image20.png"/>
        <xdr:cNvPicPr preferRelativeResize="0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6792575" y="390525"/>
          <a:ext cx="771525" cy="419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23</xdr:col>
      <xdr:colOff>0</xdr:colOff>
      <xdr:row>2</xdr:row>
      <xdr:rowOff>0</xdr:rowOff>
    </xdr:from>
    <xdr:ext cx="866775" cy="419100"/>
    <xdr:pic>
      <xdr:nvPicPr>
        <xdr:cNvPr id="0" name="image21.png"/>
        <xdr:cNvPicPr preferRelativeResize="0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7564100" y="390525"/>
          <a:ext cx="866775" cy="419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24</xdr:col>
      <xdr:colOff>0</xdr:colOff>
      <xdr:row>2</xdr:row>
      <xdr:rowOff>0</xdr:rowOff>
    </xdr:from>
    <xdr:ext cx="866775" cy="419100"/>
    <xdr:pic>
      <xdr:nvPicPr>
        <xdr:cNvPr id="0" name="image22.png"/>
        <xdr:cNvPicPr preferRelativeResize="0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8430875" y="390525"/>
          <a:ext cx="866775" cy="419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25</xdr:col>
      <xdr:colOff>0</xdr:colOff>
      <xdr:row>2</xdr:row>
      <xdr:rowOff>0</xdr:rowOff>
    </xdr:from>
    <xdr:ext cx="866775" cy="419100"/>
    <xdr:pic>
      <xdr:nvPicPr>
        <xdr:cNvPr id="0" name="image23.png"/>
        <xdr:cNvPicPr preferRelativeResize="0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9297650" y="390525"/>
          <a:ext cx="866775" cy="419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26</xdr:col>
      <xdr:colOff>0</xdr:colOff>
      <xdr:row>2</xdr:row>
      <xdr:rowOff>0</xdr:rowOff>
    </xdr:from>
    <xdr:ext cx="876300" cy="419100"/>
    <xdr:pic>
      <xdr:nvPicPr>
        <xdr:cNvPr id="0" name="image24.png"/>
        <xdr:cNvPicPr preferRelativeResize="0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20164425" y="390525"/>
          <a:ext cx="876300" cy="419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27</xdr:col>
      <xdr:colOff>0</xdr:colOff>
      <xdr:row>2</xdr:row>
      <xdr:rowOff>0</xdr:rowOff>
    </xdr:from>
    <xdr:ext cx="866775" cy="419100"/>
    <xdr:pic>
      <xdr:nvPicPr>
        <xdr:cNvPr id="0" name="image26.png"/>
        <xdr:cNvPicPr preferRelativeResize="0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1040725" y="390525"/>
          <a:ext cx="866775" cy="4191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 title="Chart"/>
        <xdr:cNvGraphicFramePr/>
      </xdr:nvGraphicFramePr>
      <xdr:xfrm>
        <a:off x="0" y="0"/>
        <a:ext cx="8610600" cy="627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absoluteAnchor>
</xdr:wsDr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dimension ref="A1:Z1002"/>
  <sheetViews>
    <sheetView tabSelected="1" workbookViewId="0" topLeftCell="A1">
      <pane ySplit="2" topLeftCell="A3" activePane="bottomLeft" state="frozen"/>
      <selection pane="bottomLeft" activeCell="B4" sqref="B4"/>
    </sheetView>
  </sheetViews>
  <sheetFormatPr defaultColWidth="14.421875" defaultRowHeight="15.75" customHeight="1"/>
  <cols>
    <col min="1" max="1" width="9.00390625" style="0" customWidth="1"/>
    <col min="2" max="2" width="21.140625" style="0" customWidth="1"/>
    <col min="3" max="3" width="12.28125" style="0" customWidth="1"/>
    <col min="4" max="4" width="8.00390625" style="0" customWidth="1"/>
    <col min="5" max="5" width="21.00390625" style="0" customWidth="1"/>
    <col min="6" max="6" width="10.00390625" style="0" customWidth="1"/>
    <col min="7" max="7" width="12.140625" style="0" customWidth="1"/>
    <col min="8" max="8" width="21.7109375" style="0" customWidth="1"/>
    <col min="9" max="9" width="18.8515625" style="0" customWidth="1"/>
    <col min="10" max="10" width="21.00390625" style="0" customWidth="1"/>
  </cols>
  <sheetData>
    <row r="1" spans="1:10" ht="15.75">
      <c r="A1" s="1"/>
      <c r="B1" s="1"/>
      <c r="C1" s="1" t="s">
        <v>1</v>
      </c>
      <c r="E1" s="6"/>
      <c r="F1" s="1"/>
      <c r="G1" s="8"/>
      <c r="H1" s="9"/>
      <c r="I1" s="9"/>
      <c r="J1" s="11"/>
    </row>
    <row r="2" spans="1:10" ht="15.75">
      <c r="A2" s="1" t="s">
        <v>3</v>
      </c>
      <c r="B2" s="1" t="s">
        <v>2</v>
      </c>
      <c r="C2" s="1" t="s">
        <v>5</v>
      </c>
      <c r="D2" s="1" t="s">
        <v>6</v>
      </c>
      <c r="E2" s="6" t="s">
        <v>8</v>
      </c>
      <c r="F2" s="1" t="s">
        <v>9</v>
      </c>
      <c r="G2" s="8" t="s">
        <v>10</v>
      </c>
      <c r="H2" s="9" t="s">
        <v>11</v>
      </c>
      <c r="I2" s="9" t="s">
        <v>12</v>
      </c>
      <c r="J2" s="11" t="s">
        <v>13</v>
      </c>
    </row>
    <row r="3" spans="1:10" ht="15.75">
      <c r="A3" s="15">
        <v>1</v>
      </c>
      <c r="B3" s="17" t="s">
        <v>15</v>
      </c>
      <c r="C3" s="15">
        <v>2</v>
      </c>
      <c r="D3" s="15">
        <v>4</v>
      </c>
      <c r="E3" s="22">
        <f>(5/4)+(2/4)</f>
        <v>1.75</v>
      </c>
      <c r="F3" s="23">
        <f aca="true" t="shared" si="0" ref="F3:F27">C3+E3</f>
        <v>3.75</v>
      </c>
      <c r="G3" s="23">
        <f>F3-AvgWt</f>
        <v>-4.76</v>
      </c>
      <c r="H3" s="27">
        <f>(E22/D22)+(E14/D14)+(E23/D23)+(E4/D4)</f>
        <v>4.375</v>
      </c>
      <c r="I3" s="27">
        <f aca="true" t="shared" si="1" ref="I3:I13">H3+F3</f>
        <v>8.125</v>
      </c>
      <c r="J3" s="27">
        <f>I3-AvgWt3</f>
        <v>-4.8885</v>
      </c>
    </row>
    <row r="4" spans="1:10" ht="15.75">
      <c r="A4" s="15">
        <v>2</v>
      </c>
      <c r="B4" s="17" t="s">
        <v>7</v>
      </c>
      <c r="C4" s="15">
        <v>2</v>
      </c>
      <c r="D4" s="15">
        <v>4</v>
      </c>
      <c r="E4" s="22">
        <f>(2/4)+(4/5)</f>
        <v>1.3</v>
      </c>
      <c r="F4" s="23">
        <f t="shared" si="0"/>
        <v>3.3</v>
      </c>
      <c r="G4" s="23">
        <f>F4-AvgWt</f>
        <v>-5.21</v>
      </c>
      <c r="H4" s="27">
        <f>(E18/D18)+(E3/D3)+(E5/D5)+(E22/D22)</f>
        <v>3.7875</v>
      </c>
      <c r="I4" s="27">
        <f t="shared" si="1"/>
        <v>7.0875</v>
      </c>
      <c r="J4" s="27">
        <f>I4-AvgWt3</f>
        <v>-5.926</v>
      </c>
    </row>
    <row r="5" spans="1:10" ht="15.75">
      <c r="A5" s="15">
        <v>3</v>
      </c>
      <c r="B5" s="17" t="s">
        <v>14</v>
      </c>
      <c r="C5" s="15">
        <v>4</v>
      </c>
      <c r="D5" s="15">
        <v>5</v>
      </c>
      <c r="E5" s="22">
        <f>(5/4)+(4/4)+(5/4)+(2/4)</f>
        <v>4</v>
      </c>
      <c r="F5" s="23">
        <f t="shared" si="0"/>
        <v>8</v>
      </c>
      <c r="G5" s="23">
        <f>F5-AvgWt</f>
        <v>-0.51</v>
      </c>
      <c r="H5" s="27">
        <f>(E8/D8)+(E6/D6)+(E23/D23)+(E4/D4)</f>
        <v>3.9875</v>
      </c>
      <c r="I5" s="27">
        <f t="shared" si="1"/>
        <v>11.9875</v>
      </c>
      <c r="J5" s="27">
        <f>I5-AvgWt3</f>
        <v>-1.026</v>
      </c>
    </row>
    <row r="6" spans="1:10" ht="15.75">
      <c r="A6" s="15">
        <v>4</v>
      </c>
      <c r="B6" s="30"/>
      <c r="C6" s="15">
        <v>4</v>
      </c>
      <c r="D6" s="15">
        <v>4</v>
      </c>
      <c r="E6" s="22">
        <f>(4/5)+(5/4)+(5/4)+(5/4)</f>
        <v>4.55</v>
      </c>
      <c r="F6" s="23">
        <f t="shared" si="0"/>
        <v>8.55</v>
      </c>
      <c r="G6" s="23">
        <f>F6-AvgWt</f>
        <v>0.04</v>
      </c>
      <c r="H6" s="27">
        <f>(E8/D8)+(E4/D4)+(E6/D6)+(E23/D23)</f>
        <v>3.9875</v>
      </c>
      <c r="I6" s="27">
        <f t="shared" si="1"/>
        <v>12.5375</v>
      </c>
      <c r="J6" s="27">
        <f>I6-AvgWt3</f>
        <v>-0.476</v>
      </c>
    </row>
    <row r="7" spans="1:10" ht="15.75">
      <c r="A7" s="15">
        <v>5</v>
      </c>
      <c r="B7" s="17" t="s">
        <v>16</v>
      </c>
      <c r="C7" s="15">
        <v>5</v>
      </c>
      <c r="D7" s="15">
        <v>4</v>
      </c>
      <c r="E7" s="22">
        <f>(4/4)+(4/4)+(5/4)+(5/4)+(3/4)</f>
        <v>5.25</v>
      </c>
      <c r="F7" s="23">
        <f t="shared" si="0"/>
        <v>10.25</v>
      </c>
      <c r="G7" s="23">
        <f>F7-AvgWt</f>
        <v>1.74</v>
      </c>
      <c r="H7" s="27">
        <f>(E10/D10)+(E6/D6)+(E8/D8)+(E17/D17)+(3/4)</f>
        <v>5.6</v>
      </c>
      <c r="I7" s="27">
        <f t="shared" si="1"/>
        <v>15.85</v>
      </c>
      <c r="J7" s="27">
        <f>I7-AvgWt3</f>
        <v>2.8365</v>
      </c>
    </row>
    <row r="8" spans="1:10" ht="15.75">
      <c r="A8" s="15">
        <v>6</v>
      </c>
      <c r="B8" s="17" t="s">
        <v>17</v>
      </c>
      <c r="C8" s="15">
        <v>5</v>
      </c>
      <c r="D8" s="15">
        <v>4</v>
      </c>
      <c r="E8" s="27">
        <f>(5/4)+(5/4)+(4/5)+(5/4)+(3/4)</f>
        <v>5.3</v>
      </c>
      <c r="F8" s="23">
        <f t="shared" si="0"/>
        <v>10.3</v>
      </c>
      <c r="G8" s="23">
        <f>F8-AvgWt</f>
        <v>1.79</v>
      </c>
      <c r="H8" s="27">
        <f>(E12/D12)+(E7/D7)+(E9/D9)+(E5/D5)+(3/4)</f>
        <v>5.325</v>
      </c>
      <c r="I8" s="27">
        <f t="shared" si="1"/>
        <v>15.625</v>
      </c>
      <c r="J8" s="27">
        <f>I8-AvgWt3</f>
        <v>2.6115</v>
      </c>
    </row>
    <row r="9" spans="1:10" ht="15.75">
      <c r="A9" s="15">
        <v>7</v>
      </c>
      <c r="B9" s="17" t="s">
        <v>18</v>
      </c>
      <c r="C9" s="15">
        <v>5</v>
      </c>
      <c r="D9" s="15">
        <v>4</v>
      </c>
      <c r="E9" s="37">
        <f>(4/4)+(4/5)+(5/4)+(4/4)+(3/4)</f>
        <v>4.8</v>
      </c>
      <c r="F9" s="23">
        <f t="shared" si="0"/>
        <v>9.8</v>
      </c>
      <c r="G9" s="23">
        <f>F9-AvgWt</f>
        <v>1.29</v>
      </c>
      <c r="H9" s="27">
        <f aca="true" t="shared" si="2" ref="H9:H10">(E13/D13)+(E8/D8)+(E10/D10)+(E6/D6)</f>
        <v>4.9375</v>
      </c>
      <c r="I9" s="27">
        <f t="shared" si="1"/>
        <v>14.7375</v>
      </c>
      <c r="J9" s="27">
        <f>I9-AvgWt3</f>
        <v>1.724</v>
      </c>
    </row>
    <row r="10" spans="1:10" ht="15.75">
      <c r="A10" s="15">
        <v>8</v>
      </c>
      <c r="B10" s="30"/>
      <c r="C10" s="15">
        <v>4</v>
      </c>
      <c r="D10" s="15">
        <v>4</v>
      </c>
      <c r="E10" s="27">
        <f>(5/4)+(7/4)+(5/4)+(5/4)</f>
        <v>5.5</v>
      </c>
      <c r="F10" s="23">
        <f t="shared" si="0"/>
        <v>9.5</v>
      </c>
      <c r="G10" s="23">
        <f>F10-AvgWt</f>
        <v>0.99</v>
      </c>
      <c r="H10" s="27">
        <f t="shared" si="2"/>
        <v>5.225</v>
      </c>
      <c r="I10" s="27">
        <f t="shared" si="1"/>
        <v>14.725</v>
      </c>
      <c r="J10" s="27">
        <f>I10-AvgWt3</f>
        <v>1.7115</v>
      </c>
    </row>
    <row r="11" spans="1:10" ht="15.75">
      <c r="A11" s="15">
        <v>9</v>
      </c>
      <c r="B11" s="30"/>
      <c r="C11" s="15">
        <v>5</v>
      </c>
      <c r="D11" s="15">
        <v>4</v>
      </c>
      <c r="E11" s="27">
        <f>(5/4)+(4/4)+(4/5)+(5/4)+(3/4)</f>
        <v>5.05</v>
      </c>
      <c r="F11" s="23">
        <f t="shared" si="0"/>
        <v>10.05</v>
      </c>
      <c r="G11" s="23">
        <f>F11-AvgWt</f>
        <v>1.54</v>
      </c>
      <c r="H11" s="27">
        <f>(E15/D15)+(E10/D10)+(E12/D12)+(E21/D21)+(3/4)</f>
        <v>5.775</v>
      </c>
      <c r="I11" s="27">
        <f t="shared" si="1"/>
        <v>15.825</v>
      </c>
      <c r="J11" s="27">
        <f>I11-AvgWt3</f>
        <v>2.8115</v>
      </c>
    </row>
    <row r="12" spans="1:10" ht="15.75">
      <c r="A12" s="15">
        <v>10</v>
      </c>
      <c r="B12" s="17" t="s">
        <v>49</v>
      </c>
      <c r="C12" s="15">
        <v>5</v>
      </c>
      <c r="D12" s="15">
        <v>4</v>
      </c>
      <c r="E12" s="27">
        <f>(4/4)+(5/4)+(4/5)+(5/4)+(3/4)</f>
        <v>5.05</v>
      </c>
      <c r="F12" s="23">
        <f t="shared" si="0"/>
        <v>10.05</v>
      </c>
      <c r="G12" s="23">
        <f>F12-AvgWt</f>
        <v>1.54</v>
      </c>
      <c r="H12" s="27">
        <f>(E6/D6)+(E11/D11)+(E13/D13)+(E8/D8)+(3/4)</f>
        <v>5.575</v>
      </c>
      <c r="I12" s="27">
        <f t="shared" si="1"/>
        <v>15.625</v>
      </c>
      <c r="J12" s="27">
        <f>I12-AvgWt3</f>
        <v>2.6115</v>
      </c>
    </row>
    <row r="13" spans="1:10" ht="15.75">
      <c r="A13" s="15">
        <v>11</v>
      </c>
      <c r="B13" s="17" t="s">
        <v>21</v>
      </c>
      <c r="C13" s="15">
        <v>4</v>
      </c>
      <c r="D13" s="15">
        <v>5</v>
      </c>
      <c r="E13" s="27">
        <f>(5/4)+(5/4)+(7/4)+(5/4)</f>
        <v>5.5</v>
      </c>
      <c r="F13" s="23">
        <f t="shared" si="0"/>
        <v>9.5</v>
      </c>
      <c r="G13" s="23">
        <f>F13-AvgWt</f>
        <v>0.99</v>
      </c>
      <c r="H13" s="27">
        <f aca="true" t="shared" si="3" ref="H13:H14">(E17/D17)+(E12/D12)+(E14/D14)+(E9/D9)</f>
        <v>4.925</v>
      </c>
      <c r="I13" s="27">
        <f t="shared" si="1"/>
        <v>14.425</v>
      </c>
      <c r="J13" s="27">
        <f>I13-AvgWt3</f>
        <v>1.4115</v>
      </c>
    </row>
    <row r="14" spans="1:10" ht="15.75">
      <c r="A14" s="15">
        <v>12</v>
      </c>
      <c r="B14" s="17" t="s">
        <v>22</v>
      </c>
      <c r="C14" s="15">
        <v>7</v>
      </c>
      <c r="D14" s="15">
        <v>4</v>
      </c>
      <c r="E14" s="27">
        <f>(4/4)+(5/4)+(4/4)+(4/5)+(2/4)+(2/4)+(3/4)</f>
        <v>5.8</v>
      </c>
      <c r="F14" s="23">
        <f t="shared" si="0"/>
        <v>12.8</v>
      </c>
      <c r="G14" s="23">
        <f>F14-AvgWt</f>
        <v>4.29</v>
      </c>
      <c r="H14" s="27">
        <f t="shared" si="3"/>
        <v>5.0125</v>
      </c>
      <c r="I14" s="27">
        <f>H14+F14+(2/4)+(2/4)+(3/4)</f>
        <v>19.5625</v>
      </c>
      <c r="J14" s="27">
        <f>I14-AvgWt3</f>
        <v>6.549</v>
      </c>
    </row>
    <row r="15" spans="1:10" ht="15.75">
      <c r="A15" s="15">
        <v>13</v>
      </c>
      <c r="B15" s="30"/>
      <c r="C15" s="15">
        <v>6</v>
      </c>
      <c r="D15" s="15">
        <v>4</v>
      </c>
      <c r="E15" s="27">
        <f>(7/4)+(4/5)+(5/5)+(5/4)+(3/4)</f>
        <v>5.55</v>
      </c>
      <c r="F15" s="23">
        <f t="shared" si="0"/>
        <v>11.55</v>
      </c>
      <c r="G15" s="23">
        <f>F15-AvgWt</f>
        <v>3.04</v>
      </c>
      <c r="H15" s="27">
        <f>(E19/D19)+(E14/D14)+(E16/D16)+(E12/D12)+(3/4)</f>
        <v>5.5125</v>
      </c>
      <c r="I15" s="27">
        <f aca="true" t="shared" si="4" ref="I15:I21">H15+F15</f>
        <v>17.0625</v>
      </c>
      <c r="J15" s="27">
        <f>I15-AvgWt3</f>
        <v>4.049</v>
      </c>
    </row>
    <row r="16" spans="1:10" ht="15.75">
      <c r="A16" s="15">
        <v>14</v>
      </c>
      <c r="B16" s="17" t="s">
        <v>23</v>
      </c>
      <c r="C16" s="15">
        <v>5</v>
      </c>
      <c r="D16" s="15">
        <v>5</v>
      </c>
      <c r="E16" s="27">
        <f>(5/4)+(4/4)+(5/4)+(7/4)</f>
        <v>5.25</v>
      </c>
      <c r="F16" s="23">
        <f t="shared" si="0"/>
        <v>10.25</v>
      </c>
      <c r="G16" s="23">
        <f>F16-AvgWt</f>
        <v>1.74</v>
      </c>
      <c r="H16" s="27">
        <f>(E20/D20)+(E15/D15)+(E17/D17)+(E22/D22)+(3/4)</f>
        <v>5.5125</v>
      </c>
      <c r="I16" s="27">
        <f t="shared" si="4"/>
        <v>15.7625</v>
      </c>
      <c r="J16" s="27">
        <f>I16-AvgWt3</f>
        <v>2.749</v>
      </c>
    </row>
    <row r="17" spans="1:10" ht="15.75">
      <c r="A17" s="15">
        <v>15</v>
      </c>
      <c r="B17" s="30"/>
      <c r="C17" s="15">
        <v>5</v>
      </c>
      <c r="D17" s="15">
        <v>4</v>
      </c>
      <c r="E17" s="27">
        <f>(4/5)+(4/4)+(5/5)+(5/4)</f>
        <v>4.05</v>
      </c>
      <c r="F17" s="23">
        <f t="shared" si="0"/>
        <v>9.05</v>
      </c>
      <c r="G17" s="23">
        <f>F17-AvgWt</f>
        <v>0.54</v>
      </c>
      <c r="H17" s="27">
        <f>(E7/D7)+(E16/D16)+(E18/D18)+(E13/D13)+(3/4)</f>
        <v>5.3625</v>
      </c>
      <c r="I17" s="27">
        <f t="shared" si="4"/>
        <v>14.4125</v>
      </c>
      <c r="J17" s="27">
        <f>I17-AvgWt3</f>
        <v>1.399</v>
      </c>
    </row>
    <row r="18" spans="1:10" ht="15.75">
      <c r="A18" s="15">
        <v>16</v>
      </c>
      <c r="B18" s="30"/>
      <c r="C18" s="15">
        <v>4</v>
      </c>
      <c r="D18" s="15">
        <v>4</v>
      </c>
      <c r="E18" s="27">
        <f>(4/5)+(4/5)+(5/4)+(7/4)</f>
        <v>4.6</v>
      </c>
      <c r="F18" s="23">
        <f t="shared" si="0"/>
        <v>8.6</v>
      </c>
      <c r="G18" s="23">
        <f>F18-AvgWt</f>
        <v>0.09</v>
      </c>
      <c r="H18" s="27">
        <f aca="true" t="shared" si="5" ref="H18:H20">(E21/D21)+(E17/D17)+(E19/D19)+(E14/D14)</f>
        <v>4.4625</v>
      </c>
      <c r="I18" s="27">
        <f t="shared" si="4"/>
        <v>13.0625</v>
      </c>
      <c r="J18" s="27">
        <f>I18-AvgWt3</f>
        <v>0.049</v>
      </c>
    </row>
    <row r="19" spans="1:10" ht="15.75">
      <c r="A19" s="15">
        <v>17</v>
      </c>
      <c r="B19" s="17" t="s">
        <v>24</v>
      </c>
      <c r="C19" s="15">
        <v>4</v>
      </c>
      <c r="D19" s="15">
        <v>5</v>
      </c>
      <c r="E19" s="27">
        <f>(7/4)+(4/4)+(5/4)+(4/4)</f>
        <v>5</v>
      </c>
      <c r="F19" s="23">
        <f t="shared" si="0"/>
        <v>9</v>
      </c>
      <c r="G19" s="23">
        <f>F19-AvgWt</f>
        <v>0.49</v>
      </c>
      <c r="H19" s="27">
        <f t="shared" si="5"/>
        <v>4.9</v>
      </c>
      <c r="I19" s="27">
        <f t="shared" si="4"/>
        <v>13.9</v>
      </c>
      <c r="J19" s="27">
        <f>I19-AvgWt3</f>
        <v>0.8865</v>
      </c>
    </row>
    <row r="20" spans="1:10" ht="15.75">
      <c r="A20" s="15">
        <v>18</v>
      </c>
      <c r="B20" s="30"/>
      <c r="C20" s="15">
        <v>4</v>
      </c>
      <c r="D20" s="15">
        <v>4</v>
      </c>
      <c r="E20" s="27">
        <f>(5/4)+(4/5)+(4/5)+(5/5)</f>
        <v>3.85</v>
      </c>
      <c r="F20" s="23">
        <f t="shared" si="0"/>
        <v>7.85</v>
      </c>
      <c r="G20" s="23">
        <f>F20-AvgWt</f>
        <v>-0.66</v>
      </c>
      <c r="H20" s="27">
        <f t="shared" si="5"/>
        <v>4.25</v>
      </c>
      <c r="I20" s="27">
        <f t="shared" si="4"/>
        <v>12.1</v>
      </c>
      <c r="J20" s="27">
        <f>I20-AvgWt3</f>
        <v>-0.9135</v>
      </c>
    </row>
    <row r="21" spans="1:10" ht="15.75">
      <c r="A21" s="15">
        <v>19</v>
      </c>
      <c r="B21" s="17" t="s">
        <v>25</v>
      </c>
      <c r="C21" s="15">
        <v>4</v>
      </c>
      <c r="D21" s="15">
        <v>5</v>
      </c>
      <c r="E21" s="27">
        <f>(4/4)+(4/4)+(7/4)+(5/4)</f>
        <v>5</v>
      </c>
      <c r="F21" s="23">
        <f t="shared" si="0"/>
        <v>9</v>
      </c>
      <c r="G21" s="23">
        <f>F21-AvgWt</f>
        <v>0.49</v>
      </c>
      <c r="H21" s="27">
        <f>(E11/D11)+(E20/D20)+(E22/D22)+(E18/D18)</f>
        <v>4.775</v>
      </c>
      <c r="I21" s="27">
        <f t="shared" si="4"/>
        <v>13.775</v>
      </c>
      <c r="J21" s="27">
        <f>I21-AvgWt3</f>
        <v>0.7615</v>
      </c>
    </row>
    <row r="22" spans="1:10" ht="15.75">
      <c r="A22" s="15">
        <v>20</v>
      </c>
      <c r="B22" s="30"/>
      <c r="C22" s="15">
        <v>7</v>
      </c>
      <c r="D22" s="15">
        <v>4</v>
      </c>
      <c r="E22" s="27">
        <f>(4/5)+(4/5)+(5/4)+(5/5)+(2/4)+(2/4)+(3/4)</f>
        <v>5.6</v>
      </c>
      <c r="F22" s="23">
        <f t="shared" si="0"/>
        <v>12.6</v>
      </c>
      <c r="G22" s="23">
        <f>F22-AvgWt</f>
        <v>4.09</v>
      </c>
      <c r="H22" s="27">
        <f>(E16/D16)+(E21/D21)+(E23/D23)+(E19/D19)</f>
        <v>4.25</v>
      </c>
      <c r="I22" s="27">
        <f>H22+F22+(2/4)+(2/4)+(3/4)</f>
        <v>18.6</v>
      </c>
      <c r="J22" s="27">
        <f>I22-AvgWt3</f>
        <v>5.5865</v>
      </c>
    </row>
    <row r="23" spans="1:10" ht="15.75">
      <c r="A23" s="15">
        <v>21</v>
      </c>
      <c r="B23" s="17" t="s">
        <v>59</v>
      </c>
      <c r="C23" s="15">
        <v>5</v>
      </c>
      <c r="D23" s="15">
        <v>4</v>
      </c>
      <c r="E23" s="27">
        <f>(7/4)+(4/5)+(2/4)+(4/4)+(3/4)</f>
        <v>4.8</v>
      </c>
      <c r="F23" s="23">
        <f t="shared" si="0"/>
        <v>9.8</v>
      </c>
      <c r="G23" s="23">
        <f>F23-AvgWt</f>
        <v>1.29</v>
      </c>
      <c r="H23" s="27">
        <f>(E5/D5)+(E22/D22)+(E3/D3)+(E20/D20)+(3/4)</f>
        <v>4.35</v>
      </c>
      <c r="I23" s="27">
        <f aca="true" t="shared" si="6" ref="I23:I27">H23+F23</f>
        <v>14.15</v>
      </c>
      <c r="J23" s="27">
        <f>I23-AvgWt3</f>
        <v>1.1365</v>
      </c>
    </row>
    <row r="24" spans="1:10" ht="15.75">
      <c r="A24" s="15">
        <v>22</v>
      </c>
      <c r="B24" s="17" t="s">
        <v>27</v>
      </c>
      <c r="C24" s="15">
        <v>3</v>
      </c>
      <c r="D24" s="15">
        <v>4</v>
      </c>
      <c r="E24" s="22">
        <f aca="true" t="shared" si="7" ref="E24:E27">(1/4)+(3/4)+(4/5)</f>
        <v>1.8</v>
      </c>
      <c r="F24" s="23">
        <f t="shared" si="0"/>
        <v>4.8</v>
      </c>
      <c r="G24" s="23">
        <f>F24-AvgWt</f>
        <v>-3.71</v>
      </c>
      <c r="H24" s="27">
        <f aca="true" t="shared" si="8" ref="H24:H27">(1/4)+(3/4)+(4/5)</f>
        <v>1.8</v>
      </c>
      <c r="I24" s="27">
        <f t="shared" si="6"/>
        <v>6.6</v>
      </c>
      <c r="J24" s="27">
        <f>I24-AvgWt3</f>
        <v>-6.4135</v>
      </c>
    </row>
    <row r="25" spans="1:10" ht="15.75">
      <c r="A25" s="15">
        <v>23</v>
      </c>
      <c r="B25" s="17" t="s">
        <v>28</v>
      </c>
      <c r="C25" s="15">
        <v>3</v>
      </c>
      <c r="D25" s="15">
        <v>4</v>
      </c>
      <c r="E25" s="22">
        <f t="shared" si="7"/>
        <v>1.8</v>
      </c>
      <c r="F25" s="23">
        <f t="shared" si="0"/>
        <v>4.8</v>
      </c>
      <c r="G25" s="23">
        <f>F25-AvgWt</f>
        <v>-3.71</v>
      </c>
      <c r="H25" s="27">
        <f t="shared" si="8"/>
        <v>1.8</v>
      </c>
      <c r="I25" s="27">
        <f t="shared" si="6"/>
        <v>6.6</v>
      </c>
      <c r="J25" s="27">
        <f>I25-AvgWt3</f>
        <v>-6.4135</v>
      </c>
    </row>
    <row r="26" spans="1:10" ht="15.75">
      <c r="A26" s="15">
        <v>24</v>
      </c>
      <c r="B26" s="17" t="s">
        <v>29</v>
      </c>
      <c r="C26" s="15">
        <v>3</v>
      </c>
      <c r="D26" s="15">
        <v>4</v>
      </c>
      <c r="E26" s="22">
        <f t="shared" si="7"/>
        <v>1.8</v>
      </c>
      <c r="F26" s="23">
        <f t="shared" si="0"/>
        <v>4.8</v>
      </c>
      <c r="G26" s="23">
        <f>F26-AvgWt</f>
        <v>-3.71</v>
      </c>
      <c r="H26" s="27">
        <f t="shared" si="8"/>
        <v>1.8</v>
      </c>
      <c r="I26" s="27">
        <f t="shared" si="6"/>
        <v>6.6</v>
      </c>
      <c r="J26" s="27">
        <f>I26-AvgWt3</f>
        <v>-6.4135</v>
      </c>
    </row>
    <row r="27" spans="1:10" ht="15.75">
      <c r="A27" s="15">
        <v>25</v>
      </c>
      <c r="B27" s="17" t="s">
        <v>30</v>
      </c>
      <c r="C27" s="15">
        <v>3</v>
      </c>
      <c r="D27" s="15">
        <v>4</v>
      </c>
      <c r="E27" s="22">
        <f t="shared" si="7"/>
        <v>1.8</v>
      </c>
      <c r="F27" s="23">
        <f t="shared" si="0"/>
        <v>4.8</v>
      </c>
      <c r="G27" s="23">
        <f>F27-AvgWt</f>
        <v>-3.71</v>
      </c>
      <c r="H27" s="27">
        <f t="shared" si="8"/>
        <v>1.8</v>
      </c>
      <c r="I27" s="27">
        <f t="shared" si="6"/>
        <v>6.6</v>
      </c>
      <c r="J27" s="27">
        <f>I27-AvgWt3</f>
        <v>-6.4135</v>
      </c>
    </row>
    <row r="28" spans="1:10" ht="15.75">
      <c r="A28" s="25">
        <v>26</v>
      </c>
      <c r="B28" s="25" t="s">
        <v>31</v>
      </c>
      <c r="C28" s="25">
        <v>1</v>
      </c>
      <c r="D28" s="25">
        <v>4</v>
      </c>
      <c r="E28" s="51"/>
      <c r="H28" s="51"/>
      <c r="I28" s="51"/>
      <c r="J28" s="51"/>
    </row>
    <row r="29" spans="1:26" ht="15.75">
      <c r="A29" s="52" t="s">
        <v>60</v>
      </c>
      <c r="B29" s="49"/>
      <c r="C29" s="49">
        <f aca="true" t="shared" si="9" ref="C29:D29">AVERAGE(C3:C28)</f>
        <v>4.192307692</v>
      </c>
      <c r="D29" s="49">
        <f t="shared" si="9"/>
        <v>4.192307692</v>
      </c>
      <c r="E29" s="53">
        <f aca="true" t="shared" si="10" ref="E29:J29">AVERAGE(E3:E27)</f>
        <v>4.19</v>
      </c>
      <c r="F29" s="54">
        <f t="shared" si="10"/>
        <v>8.51</v>
      </c>
      <c r="G29" s="54">
        <f t="shared" si="10"/>
        <v>0</v>
      </c>
      <c r="H29" s="53">
        <f t="shared" si="10"/>
        <v>4.3635</v>
      </c>
      <c r="I29" s="53">
        <f t="shared" si="10"/>
        <v>13.0135</v>
      </c>
      <c r="J29" s="53">
        <f t="shared" si="10"/>
        <v>0</v>
      </c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</row>
    <row r="30" spans="5:10" ht="15.75">
      <c r="E30" s="27"/>
      <c r="G30" s="23"/>
      <c r="H30" s="27"/>
      <c r="I30" s="27"/>
      <c r="J30" s="51"/>
    </row>
    <row r="31" spans="5:10" ht="15.75">
      <c r="E31" s="27"/>
      <c r="G31" s="23"/>
      <c r="H31" s="27"/>
      <c r="I31" s="27"/>
      <c r="J31" s="51"/>
    </row>
    <row r="32" spans="5:10" ht="15.75">
      <c r="E32" s="27"/>
      <c r="G32" s="23"/>
      <c r="H32" s="27"/>
      <c r="I32" s="27"/>
      <c r="J32" s="51"/>
    </row>
    <row r="33" spans="5:10" ht="15.75">
      <c r="E33" s="27"/>
      <c r="G33" s="23"/>
      <c r="H33" s="27"/>
      <c r="I33" s="27"/>
      <c r="J33" s="51"/>
    </row>
    <row r="34" spans="5:10" ht="15.75">
      <c r="E34" s="27"/>
      <c r="G34" s="23"/>
      <c r="H34" s="27"/>
      <c r="I34" s="27"/>
      <c r="J34" s="51"/>
    </row>
    <row r="35" spans="5:10" ht="15.75">
      <c r="E35" s="27"/>
      <c r="G35" s="23"/>
      <c r="H35" s="27"/>
      <c r="I35" s="27"/>
      <c r="J35" s="51"/>
    </row>
    <row r="36" spans="5:10" ht="15.75">
      <c r="E36" s="27"/>
      <c r="G36" s="23"/>
      <c r="H36" s="27"/>
      <c r="I36" s="27"/>
      <c r="J36" s="51"/>
    </row>
    <row r="37" spans="5:10" ht="15.75">
      <c r="E37" s="27"/>
      <c r="G37" s="23"/>
      <c r="H37" s="27"/>
      <c r="I37" s="27"/>
      <c r="J37" s="51"/>
    </row>
    <row r="38" spans="5:10" ht="15.75">
      <c r="E38" s="27"/>
      <c r="G38" s="23"/>
      <c r="H38" s="27"/>
      <c r="I38" s="27"/>
      <c r="J38" s="51"/>
    </row>
    <row r="39" spans="5:10" ht="15.75">
      <c r="E39" s="27"/>
      <c r="G39" s="23"/>
      <c r="H39" s="27"/>
      <c r="I39" s="27"/>
      <c r="J39" s="51"/>
    </row>
    <row r="40" spans="5:10" ht="15.75">
      <c r="E40" s="27"/>
      <c r="G40" s="23"/>
      <c r="H40" s="27"/>
      <c r="I40" s="27"/>
      <c r="J40" s="51"/>
    </row>
    <row r="41" spans="5:10" ht="15.75">
      <c r="E41" s="27"/>
      <c r="G41" s="23"/>
      <c r="H41" s="27"/>
      <c r="I41" s="27"/>
      <c r="J41" s="51"/>
    </row>
    <row r="42" spans="5:10" ht="15.75">
      <c r="E42" s="27"/>
      <c r="G42" s="23"/>
      <c r="H42" s="27"/>
      <c r="I42" s="27"/>
      <c r="J42" s="51"/>
    </row>
    <row r="43" spans="5:10" ht="15.75">
      <c r="E43" s="27"/>
      <c r="G43" s="23"/>
      <c r="H43" s="27"/>
      <c r="I43" s="27"/>
      <c r="J43" s="51"/>
    </row>
    <row r="44" spans="5:10" ht="15.75">
      <c r="E44" s="27"/>
      <c r="G44" s="23"/>
      <c r="H44" s="27"/>
      <c r="I44" s="27"/>
      <c r="J44" s="51"/>
    </row>
    <row r="45" spans="5:10" ht="15.75">
      <c r="E45" s="27"/>
      <c r="G45" s="23"/>
      <c r="H45" s="27"/>
      <c r="I45" s="27"/>
      <c r="J45" s="51"/>
    </row>
    <row r="46" spans="5:10" ht="15.75">
      <c r="E46" s="27"/>
      <c r="G46" s="23"/>
      <c r="H46" s="27"/>
      <c r="I46" s="27"/>
      <c r="J46" s="51"/>
    </row>
    <row r="47" spans="5:10" ht="15.75">
      <c r="E47" s="27"/>
      <c r="G47" s="23"/>
      <c r="H47" s="27"/>
      <c r="I47" s="27"/>
      <c r="J47" s="51"/>
    </row>
    <row r="48" spans="5:10" ht="15.75">
      <c r="E48" s="27"/>
      <c r="G48" s="23"/>
      <c r="H48" s="27"/>
      <c r="I48" s="27"/>
      <c r="J48" s="51"/>
    </row>
    <row r="49" spans="5:10" ht="15.75">
      <c r="E49" s="27"/>
      <c r="G49" s="23"/>
      <c r="H49" s="27"/>
      <c r="I49" s="27"/>
      <c r="J49" s="51"/>
    </row>
    <row r="50" spans="5:10" ht="15.75">
      <c r="E50" s="27"/>
      <c r="G50" s="23"/>
      <c r="H50" s="27"/>
      <c r="I50" s="27"/>
      <c r="J50" s="51"/>
    </row>
    <row r="51" spans="5:10" ht="15.75">
      <c r="E51" s="27"/>
      <c r="G51" s="23"/>
      <c r="H51" s="27"/>
      <c r="I51" s="27"/>
      <c r="J51" s="51"/>
    </row>
    <row r="52" spans="5:10" ht="15.75">
      <c r="E52" s="27"/>
      <c r="G52" s="23"/>
      <c r="H52" s="27"/>
      <c r="I52" s="27"/>
      <c r="J52" s="51"/>
    </row>
    <row r="53" spans="5:10" ht="15.75">
      <c r="E53" s="27"/>
      <c r="G53" s="23"/>
      <c r="H53" s="27"/>
      <c r="I53" s="27"/>
      <c r="J53" s="51"/>
    </row>
    <row r="54" spans="5:10" ht="15.75">
      <c r="E54" s="27"/>
      <c r="G54" s="23"/>
      <c r="H54" s="27"/>
      <c r="I54" s="27"/>
      <c r="J54" s="51"/>
    </row>
    <row r="55" spans="5:10" ht="15.75">
      <c r="E55" s="27"/>
      <c r="G55" s="23"/>
      <c r="H55" s="27"/>
      <c r="I55" s="27"/>
      <c r="J55" s="51"/>
    </row>
    <row r="56" spans="5:10" ht="15.75">
      <c r="E56" s="27"/>
      <c r="G56" s="23"/>
      <c r="H56" s="27"/>
      <c r="I56" s="27"/>
      <c r="J56" s="51"/>
    </row>
    <row r="57" spans="5:10" ht="15.75">
      <c r="E57" s="27"/>
      <c r="G57" s="23"/>
      <c r="H57" s="27"/>
      <c r="I57" s="27"/>
      <c r="J57" s="51"/>
    </row>
    <row r="58" spans="5:10" ht="15.75">
      <c r="E58" s="27"/>
      <c r="G58" s="23"/>
      <c r="H58" s="27"/>
      <c r="I58" s="27"/>
      <c r="J58" s="51"/>
    </row>
    <row r="59" spans="5:10" ht="15.75">
      <c r="E59" s="27"/>
      <c r="G59" s="23"/>
      <c r="H59" s="27"/>
      <c r="I59" s="27"/>
      <c r="J59" s="51"/>
    </row>
    <row r="60" spans="5:10" ht="15.75">
      <c r="E60" s="27"/>
      <c r="G60" s="23"/>
      <c r="H60" s="27"/>
      <c r="I60" s="27"/>
      <c r="J60" s="51"/>
    </row>
    <row r="61" spans="5:10" ht="15.75">
      <c r="E61" s="27"/>
      <c r="G61" s="23"/>
      <c r="H61" s="27"/>
      <c r="I61" s="27"/>
      <c r="J61" s="51"/>
    </row>
    <row r="62" spans="5:10" ht="15.75">
      <c r="E62" s="27"/>
      <c r="G62" s="23"/>
      <c r="H62" s="27"/>
      <c r="I62" s="27"/>
      <c r="J62" s="51"/>
    </row>
    <row r="63" spans="5:10" ht="15.75">
      <c r="E63" s="27"/>
      <c r="G63" s="23"/>
      <c r="H63" s="27"/>
      <c r="I63" s="27"/>
      <c r="J63" s="51"/>
    </row>
    <row r="64" spans="5:10" ht="15.75">
      <c r="E64" s="27"/>
      <c r="G64" s="23"/>
      <c r="H64" s="27"/>
      <c r="I64" s="27"/>
      <c r="J64" s="51"/>
    </row>
    <row r="65" spans="5:10" ht="15.75">
      <c r="E65" s="27"/>
      <c r="G65" s="23"/>
      <c r="H65" s="27"/>
      <c r="I65" s="27"/>
      <c r="J65" s="51"/>
    </row>
    <row r="66" spans="5:10" ht="15.75">
      <c r="E66" s="27"/>
      <c r="G66" s="23"/>
      <c r="H66" s="27"/>
      <c r="I66" s="27"/>
      <c r="J66" s="51"/>
    </row>
    <row r="67" spans="5:10" ht="15.75">
      <c r="E67" s="27"/>
      <c r="G67" s="23"/>
      <c r="H67" s="27"/>
      <c r="I67" s="27"/>
      <c r="J67" s="51"/>
    </row>
    <row r="68" spans="5:10" ht="15.75">
      <c r="E68" s="27"/>
      <c r="G68" s="23"/>
      <c r="H68" s="27"/>
      <c r="I68" s="27"/>
      <c r="J68" s="51"/>
    </row>
    <row r="69" spans="5:10" ht="15.75">
      <c r="E69" s="27"/>
      <c r="G69" s="23"/>
      <c r="H69" s="27"/>
      <c r="I69" s="27"/>
      <c r="J69" s="51"/>
    </row>
    <row r="70" spans="5:10" ht="15.75">
      <c r="E70" s="27"/>
      <c r="G70" s="23"/>
      <c r="H70" s="27"/>
      <c r="I70" s="27"/>
      <c r="J70" s="51"/>
    </row>
    <row r="71" spans="5:10" ht="15.75">
      <c r="E71" s="27"/>
      <c r="G71" s="23"/>
      <c r="H71" s="27"/>
      <c r="I71" s="27"/>
      <c r="J71" s="51"/>
    </row>
    <row r="72" spans="5:10" ht="15.75">
      <c r="E72" s="27"/>
      <c r="G72" s="23"/>
      <c r="H72" s="27"/>
      <c r="I72" s="27"/>
      <c r="J72" s="51"/>
    </row>
    <row r="73" spans="5:10" ht="15.75">
      <c r="E73" s="27"/>
      <c r="G73" s="23"/>
      <c r="H73" s="27"/>
      <c r="I73" s="27"/>
      <c r="J73" s="51"/>
    </row>
    <row r="74" spans="5:10" ht="15.75">
      <c r="E74" s="27"/>
      <c r="G74" s="23"/>
      <c r="H74" s="27"/>
      <c r="I74" s="27"/>
      <c r="J74" s="51"/>
    </row>
    <row r="75" spans="5:10" ht="15.75">
      <c r="E75" s="27"/>
      <c r="G75" s="23"/>
      <c r="H75" s="27"/>
      <c r="I75" s="27"/>
      <c r="J75" s="51"/>
    </row>
    <row r="76" spans="5:10" ht="15.75">
      <c r="E76" s="27"/>
      <c r="G76" s="23"/>
      <c r="H76" s="27"/>
      <c r="I76" s="27"/>
      <c r="J76" s="51"/>
    </row>
    <row r="77" spans="5:10" ht="15.75">
      <c r="E77" s="27"/>
      <c r="G77" s="23"/>
      <c r="H77" s="27"/>
      <c r="I77" s="27"/>
      <c r="J77" s="51"/>
    </row>
    <row r="78" spans="5:10" ht="15.75">
      <c r="E78" s="27"/>
      <c r="G78" s="23"/>
      <c r="H78" s="27"/>
      <c r="I78" s="27"/>
      <c r="J78" s="51"/>
    </row>
    <row r="79" spans="5:10" ht="15.75">
      <c r="E79" s="27"/>
      <c r="G79" s="23"/>
      <c r="H79" s="27"/>
      <c r="I79" s="27"/>
      <c r="J79" s="51"/>
    </row>
    <row r="80" spans="5:10" ht="15.75">
      <c r="E80" s="27"/>
      <c r="G80" s="23"/>
      <c r="H80" s="27"/>
      <c r="I80" s="27"/>
      <c r="J80" s="51"/>
    </row>
    <row r="81" spans="5:10" ht="15.75">
      <c r="E81" s="27"/>
      <c r="G81" s="23"/>
      <c r="H81" s="27"/>
      <c r="I81" s="27"/>
      <c r="J81" s="51"/>
    </row>
    <row r="82" spans="5:10" ht="15.75">
      <c r="E82" s="27"/>
      <c r="G82" s="23"/>
      <c r="H82" s="27"/>
      <c r="I82" s="27"/>
      <c r="J82" s="51"/>
    </row>
    <row r="83" spans="5:10" ht="15.75">
      <c r="E83" s="27"/>
      <c r="G83" s="23"/>
      <c r="H83" s="27"/>
      <c r="I83" s="27"/>
      <c r="J83" s="51"/>
    </row>
    <row r="84" spans="5:10" ht="15.75">
      <c r="E84" s="27"/>
      <c r="G84" s="23"/>
      <c r="H84" s="27"/>
      <c r="I84" s="27"/>
      <c r="J84" s="51"/>
    </row>
    <row r="85" spans="5:10" ht="15.75">
      <c r="E85" s="27"/>
      <c r="G85" s="23"/>
      <c r="H85" s="27"/>
      <c r="I85" s="27"/>
      <c r="J85" s="51"/>
    </row>
    <row r="86" spans="5:10" ht="15.75">
      <c r="E86" s="27"/>
      <c r="G86" s="23"/>
      <c r="H86" s="27"/>
      <c r="I86" s="27"/>
      <c r="J86" s="51"/>
    </row>
    <row r="87" spans="5:10" ht="15.75">
      <c r="E87" s="27"/>
      <c r="G87" s="23"/>
      <c r="H87" s="27"/>
      <c r="I87" s="27"/>
      <c r="J87" s="51"/>
    </row>
    <row r="88" spans="5:10" ht="15.75">
      <c r="E88" s="27"/>
      <c r="G88" s="23"/>
      <c r="H88" s="27"/>
      <c r="I88" s="27"/>
      <c r="J88" s="51"/>
    </row>
    <row r="89" spans="5:10" ht="15.75">
      <c r="E89" s="27"/>
      <c r="G89" s="23"/>
      <c r="H89" s="27"/>
      <c r="I89" s="27"/>
      <c r="J89" s="51"/>
    </row>
    <row r="90" spans="5:10" ht="15.75">
      <c r="E90" s="27"/>
      <c r="G90" s="23"/>
      <c r="H90" s="27"/>
      <c r="I90" s="27"/>
      <c r="J90" s="51"/>
    </row>
    <row r="91" spans="5:10" ht="15.75">
      <c r="E91" s="27"/>
      <c r="G91" s="23"/>
      <c r="H91" s="27"/>
      <c r="I91" s="27"/>
      <c r="J91" s="51"/>
    </row>
    <row r="92" spans="5:10" ht="15.75">
      <c r="E92" s="27"/>
      <c r="G92" s="23"/>
      <c r="H92" s="27"/>
      <c r="I92" s="27"/>
      <c r="J92" s="51"/>
    </row>
    <row r="93" spans="5:10" ht="15.75">
      <c r="E93" s="27"/>
      <c r="G93" s="23"/>
      <c r="H93" s="27"/>
      <c r="I93" s="27"/>
      <c r="J93" s="51"/>
    </row>
    <row r="94" spans="5:10" ht="15.75">
      <c r="E94" s="27"/>
      <c r="G94" s="23"/>
      <c r="H94" s="27"/>
      <c r="I94" s="27"/>
      <c r="J94" s="51"/>
    </row>
    <row r="95" spans="5:10" ht="15.75">
      <c r="E95" s="27"/>
      <c r="G95" s="23"/>
      <c r="H95" s="27"/>
      <c r="I95" s="27"/>
      <c r="J95" s="51"/>
    </row>
    <row r="96" spans="5:10" ht="15.75">
      <c r="E96" s="27"/>
      <c r="G96" s="23"/>
      <c r="H96" s="27"/>
      <c r="I96" s="27"/>
      <c r="J96" s="51"/>
    </row>
    <row r="97" spans="5:10" ht="15.75">
      <c r="E97" s="27"/>
      <c r="G97" s="23"/>
      <c r="H97" s="27"/>
      <c r="I97" s="27"/>
      <c r="J97" s="51"/>
    </row>
    <row r="98" spans="5:10" ht="15.75">
      <c r="E98" s="27"/>
      <c r="G98" s="23"/>
      <c r="H98" s="27"/>
      <c r="I98" s="27"/>
      <c r="J98" s="51"/>
    </row>
    <row r="99" spans="5:10" ht="15.75">
      <c r="E99" s="27"/>
      <c r="G99" s="23"/>
      <c r="H99" s="27"/>
      <c r="I99" s="27"/>
      <c r="J99" s="51"/>
    </row>
    <row r="100" spans="5:10" ht="15.75">
      <c r="E100" s="27"/>
      <c r="G100" s="23"/>
      <c r="H100" s="27"/>
      <c r="I100" s="27"/>
      <c r="J100" s="51"/>
    </row>
    <row r="101" spans="5:10" ht="15.75">
      <c r="E101" s="27"/>
      <c r="G101" s="23"/>
      <c r="H101" s="27"/>
      <c r="I101" s="27"/>
      <c r="J101" s="51"/>
    </row>
    <row r="102" spans="5:10" ht="15.75">
      <c r="E102" s="27"/>
      <c r="G102" s="23"/>
      <c r="H102" s="27"/>
      <c r="I102" s="27"/>
      <c r="J102" s="51"/>
    </row>
    <row r="103" spans="5:10" ht="15.75">
      <c r="E103" s="27"/>
      <c r="G103" s="23"/>
      <c r="H103" s="27"/>
      <c r="I103" s="27"/>
      <c r="J103" s="51"/>
    </row>
    <row r="104" spans="5:10" ht="15.75">
      <c r="E104" s="27"/>
      <c r="G104" s="23"/>
      <c r="H104" s="27"/>
      <c r="I104" s="27"/>
      <c r="J104" s="51"/>
    </row>
    <row r="105" spans="5:10" ht="15.75">
      <c r="E105" s="27"/>
      <c r="G105" s="23"/>
      <c r="H105" s="27"/>
      <c r="I105" s="27"/>
      <c r="J105" s="51"/>
    </row>
    <row r="106" spans="5:10" ht="15.75">
      <c r="E106" s="27"/>
      <c r="G106" s="23"/>
      <c r="H106" s="27"/>
      <c r="I106" s="27"/>
      <c r="J106" s="51"/>
    </row>
    <row r="107" spans="5:10" ht="15.75">
      <c r="E107" s="27"/>
      <c r="G107" s="23"/>
      <c r="H107" s="27"/>
      <c r="I107" s="27"/>
      <c r="J107" s="51"/>
    </row>
    <row r="108" spans="5:10" ht="15.75">
      <c r="E108" s="27"/>
      <c r="G108" s="23"/>
      <c r="H108" s="27"/>
      <c r="I108" s="27"/>
      <c r="J108" s="51"/>
    </row>
    <row r="109" spans="5:10" ht="15.75">
      <c r="E109" s="27"/>
      <c r="G109" s="23"/>
      <c r="H109" s="27"/>
      <c r="I109" s="27"/>
      <c r="J109" s="51"/>
    </row>
    <row r="110" spans="5:10" ht="15.75">
      <c r="E110" s="27"/>
      <c r="G110" s="23"/>
      <c r="H110" s="27"/>
      <c r="I110" s="27"/>
      <c r="J110" s="51"/>
    </row>
    <row r="111" spans="5:10" ht="15.75">
      <c r="E111" s="27"/>
      <c r="G111" s="23"/>
      <c r="H111" s="27"/>
      <c r="I111" s="27"/>
      <c r="J111" s="51"/>
    </row>
    <row r="112" spans="5:10" ht="15.75">
      <c r="E112" s="27"/>
      <c r="G112" s="23"/>
      <c r="H112" s="27"/>
      <c r="I112" s="27"/>
      <c r="J112" s="51"/>
    </row>
    <row r="113" spans="5:10" ht="15.75">
      <c r="E113" s="27"/>
      <c r="G113" s="23"/>
      <c r="H113" s="27"/>
      <c r="I113" s="27"/>
      <c r="J113" s="51"/>
    </row>
    <row r="114" spans="5:10" ht="15.75">
      <c r="E114" s="27"/>
      <c r="G114" s="23"/>
      <c r="H114" s="27"/>
      <c r="I114" s="27"/>
      <c r="J114" s="51"/>
    </row>
    <row r="115" spans="5:10" ht="15.75">
      <c r="E115" s="27"/>
      <c r="G115" s="23"/>
      <c r="H115" s="27"/>
      <c r="I115" s="27"/>
      <c r="J115" s="51"/>
    </row>
    <row r="116" spans="5:10" ht="15.75">
      <c r="E116" s="27"/>
      <c r="G116" s="23"/>
      <c r="H116" s="27"/>
      <c r="I116" s="27"/>
      <c r="J116" s="51"/>
    </row>
    <row r="117" spans="5:10" ht="15.75">
      <c r="E117" s="27"/>
      <c r="G117" s="23"/>
      <c r="H117" s="27"/>
      <c r="I117" s="27"/>
      <c r="J117" s="51"/>
    </row>
    <row r="118" spans="5:10" ht="15.75">
      <c r="E118" s="27"/>
      <c r="G118" s="23"/>
      <c r="H118" s="27"/>
      <c r="I118" s="27"/>
      <c r="J118" s="51"/>
    </row>
    <row r="119" spans="5:10" ht="15.75">
      <c r="E119" s="27"/>
      <c r="G119" s="23"/>
      <c r="H119" s="27"/>
      <c r="I119" s="27"/>
      <c r="J119" s="51"/>
    </row>
    <row r="120" spans="5:10" ht="15.75">
      <c r="E120" s="27"/>
      <c r="G120" s="23"/>
      <c r="H120" s="27"/>
      <c r="I120" s="27"/>
      <c r="J120" s="51"/>
    </row>
    <row r="121" spans="5:10" ht="15.75">
      <c r="E121" s="27"/>
      <c r="G121" s="23"/>
      <c r="H121" s="27"/>
      <c r="I121" s="27"/>
      <c r="J121" s="51"/>
    </row>
    <row r="122" spans="5:10" ht="15.75">
      <c r="E122" s="27"/>
      <c r="G122" s="23"/>
      <c r="H122" s="27"/>
      <c r="I122" s="27"/>
      <c r="J122" s="51"/>
    </row>
    <row r="123" spans="5:10" ht="15.75">
      <c r="E123" s="27"/>
      <c r="G123" s="23"/>
      <c r="H123" s="27"/>
      <c r="I123" s="27"/>
      <c r="J123" s="51"/>
    </row>
    <row r="124" spans="5:10" ht="15.75">
      <c r="E124" s="27"/>
      <c r="G124" s="23"/>
      <c r="H124" s="27"/>
      <c r="I124" s="27"/>
      <c r="J124" s="51"/>
    </row>
    <row r="125" spans="5:10" ht="15.75">
      <c r="E125" s="27"/>
      <c r="G125" s="23"/>
      <c r="H125" s="27"/>
      <c r="I125" s="27"/>
      <c r="J125" s="51"/>
    </row>
    <row r="126" spans="5:10" ht="15.75">
      <c r="E126" s="27"/>
      <c r="G126" s="23"/>
      <c r="H126" s="27"/>
      <c r="I126" s="27"/>
      <c r="J126" s="51"/>
    </row>
    <row r="127" spans="5:10" ht="15.75">
      <c r="E127" s="27"/>
      <c r="G127" s="23"/>
      <c r="H127" s="27"/>
      <c r="I127" s="27"/>
      <c r="J127" s="51"/>
    </row>
    <row r="128" spans="5:10" ht="15.75">
      <c r="E128" s="27"/>
      <c r="G128" s="23"/>
      <c r="H128" s="27"/>
      <c r="I128" s="27"/>
      <c r="J128" s="51"/>
    </row>
    <row r="129" spans="5:10" ht="15.75">
      <c r="E129" s="27"/>
      <c r="G129" s="23"/>
      <c r="H129" s="27"/>
      <c r="I129" s="27"/>
      <c r="J129" s="51"/>
    </row>
    <row r="130" spans="5:10" ht="15.75">
      <c r="E130" s="27"/>
      <c r="G130" s="23"/>
      <c r="H130" s="27"/>
      <c r="I130" s="27"/>
      <c r="J130" s="51"/>
    </row>
    <row r="131" spans="5:10" ht="15.75">
      <c r="E131" s="27"/>
      <c r="G131" s="23"/>
      <c r="H131" s="27"/>
      <c r="I131" s="27"/>
      <c r="J131" s="51"/>
    </row>
    <row r="132" spans="5:10" ht="15.75">
      <c r="E132" s="27"/>
      <c r="G132" s="23"/>
      <c r="H132" s="27"/>
      <c r="I132" s="27"/>
      <c r="J132" s="51"/>
    </row>
    <row r="133" spans="5:10" ht="15.75">
      <c r="E133" s="27"/>
      <c r="G133" s="23"/>
      <c r="H133" s="27"/>
      <c r="I133" s="27"/>
      <c r="J133" s="51"/>
    </row>
    <row r="134" spans="5:10" ht="15.75">
      <c r="E134" s="27"/>
      <c r="G134" s="23"/>
      <c r="H134" s="27"/>
      <c r="I134" s="27"/>
      <c r="J134" s="51"/>
    </row>
    <row r="135" spans="5:10" ht="15.75">
      <c r="E135" s="27"/>
      <c r="G135" s="23"/>
      <c r="H135" s="27"/>
      <c r="I135" s="27"/>
      <c r="J135" s="51"/>
    </row>
    <row r="136" spans="5:10" ht="15.75">
      <c r="E136" s="27"/>
      <c r="G136" s="23"/>
      <c r="H136" s="27"/>
      <c r="I136" s="27"/>
      <c r="J136" s="51"/>
    </row>
    <row r="137" spans="5:10" ht="15.75">
      <c r="E137" s="27"/>
      <c r="G137" s="23"/>
      <c r="H137" s="27"/>
      <c r="I137" s="27"/>
      <c r="J137" s="51"/>
    </row>
    <row r="138" spans="5:10" ht="15.75">
      <c r="E138" s="27"/>
      <c r="G138" s="23"/>
      <c r="H138" s="27"/>
      <c r="I138" s="27"/>
      <c r="J138" s="51"/>
    </row>
    <row r="139" spans="5:10" ht="15.75">
      <c r="E139" s="27"/>
      <c r="G139" s="23"/>
      <c r="H139" s="27"/>
      <c r="I139" s="27"/>
      <c r="J139" s="51"/>
    </row>
    <row r="140" spans="5:10" ht="15.75">
      <c r="E140" s="27"/>
      <c r="G140" s="23"/>
      <c r="H140" s="27"/>
      <c r="I140" s="27"/>
      <c r="J140" s="51"/>
    </row>
    <row r="141" spans="5:10" ht="15.75">
      <c r="E141" s="27"/>
      <c r="G141" s="23"/>
      <c r="H141" s="27"/>
      <c r="I141" s="27"/>
      <c r="J141" s="51"/>
    </row>
    <row r="142" spans="5:10" ht="15.75">
      <c r="E142" s="27"/>
      <c r="G142" s="23"/>
      <c r="H142" s="27"/>
      <c r="I142" s="27"/>
      <c r="J142" s="51"/>
    </row>
    <row r="143" spans="5:10" ht="15.75">
      <c r="E143" s="27"/>
      <c r="G143" s="23"/>
      <c r="H143" s="27"/>
      <c r="I143" s="27"/>
      <c r="J143" s="51"/>
    </row>
    <row r="144" spans="5:10" ht="15.75">
      <c r="E144" s="27"/>
      <c r="G144" s="23"/>
      <c r="H144" s="27"/>
      <c r="I144" s="27"/>
      <c r="J144" s="51"/>
    </row>
    <row r="145" spans="5:10" ht="15.75">
      <c r="E145" s="27"/>
      <c r="G145" s="23"/>
      <c r="H145" s="27"/>
      <c r="I145" s="27"/>
      <c r="J145" s="51"/>
    </row>
    <row r="146" spans="5:10" ht="15.75">
      <c r="E146" s="27"/>
      <c r="G146" s="23"/>
      <c r="H146" s="27"/>
      <c r="I146" s="27"/>
      <c r="J146" s="51"/>
    </row>
    <row r="147" spans="5:10" ht="15.75">
      <c r="E147" s="27"/>
      <c r="G147" s="23"/>
      <c r="H147" s="27"/>
      <c r="I147" s="27"/>
      <c r="J147" s="51"/>
    </row>
    <row r="148" spans="5:10" ht="15.75">
      <c r="E148" s="27"/>
      <c r="G148" s="23"/>
      <c r="H148" s="27"/>
      <c r="I148" s="27"/>
      <c r="J148" s="51"/>
    </row>
    <row r="149" spans="5:10" ht="15.75">
      <c r="E149" s="27"/>
      <c r="G149" s="23"/>
      <c r="H149" s="27"/>
      <c r="I149" s="27"/>
      <c r="J149" s="51"/>
    </row>
    <row r="150" spans="5:10" ht="15.75">
      <c r="E150" s="27"/>
      <c r="G150" s="23"/>
      <c r="H150" s="27"/>
      <c r="I150" s="27"/>
      <c r="J150" s="51"/>
    </row>
    <row r="151" spans="5:10" ht="15.75">
      <c r="E151" s="27"/>
      <c r="G151" s="23"/>
      <c r="H151" s="27"/>
      <c r="I151" s="27"/>
      <c r="J151" s="51"/>
    </row>
    <row r="152" spans="5:10" ht="15.75">
      <c r="E152" s="27"/>
      <c r="G152" s="23"/>
      <c r="H152" s="27"/>
      <c r="I152" s="27"/>
      <c r="J152" s="51"/>
    </row>
    <row r="153" spans="5:10" ht="15.75">
      <c r="E153" s="27"/>
      <c r="G153" s="23"/>
      <c r="H153" s="27"/>
      <c r="I153" s="27"/>
      <c r="J153" s="51"/>
    </row>
    <row r="154" spans="5:10" ht="15.75">
      <c r="E154" s="27"/>
      <c r="G154" s="23"/>
      <c r="H154" s="27"/>
      <c r="I154" s="27"/>
      <c r="J154" s="51"/>
    </row>
    <row r="155" spans="5:10" ht="15.75">
      <c r="E155" s="27"/>
      <c r="G155" s="23"/>
      <c r="H155" s="27"/>
      <c r="I155" s="27"/>
      <c r="J155" s="51"/>
    </row>
    <row r="156" spans="5:10" ht="15.75">
      <c r="E156" s="27"/>
      <c r="G156" s="23"/>
      <c r="H156" s="27"/>
      <c r="I156" s="27"/>
      <c r="J156" s="51"/>
    </row>
    <row r="157" spans="5:10" ht="15.75">
      <c r="E157" s="27"/>
      <c r="G157" s="23"/>
      <c r="H157" s="27"/>
      <c r="I157" s="27"/>
      <c r="J157" s="51"/>
    </row>
    <row r="158" spans="5:10" ht="15.75">
      <c r="E158" s="27"/>
      <c r="G158" s="23"/>
      <c r="H158" s="27"/>
      <c r="I158" s="27"/>
      <c r="J158" s="51"/>
    </row>
    <row r="159" spans="5:10" ht="15.75">
      <c r="E159" s="27"/>
      <c r="G159" s="23"/>
      <c r="H159" s="27"/>
      <c r="I159" s="27"/>
      <c r="J159" s="51"/>
    </row>
    <row r="160" spans="5:10" ht="15.75">
      <c r="E160" s="27"/>
      <c r="G160" s="23"/>
      <c r="H160" s="27"/>
      <c r="I160" s="27"/>
      <c r="J160" s="51"/>
    </row>
    <row r="161" spans="5:10" ht="15.75">
      <c r="E161" s="27"/>
      <c r="G161" s="23"/>
      <c r="H161" s="27"/>
      <c r="I161" s="27"/>
      <c r="J161" s="51"/>
    </row>
    <row r="162" spans="5:10" ht="15.75">
      <c r="E162" s="27"/>
      <c r="G162" s="23"/>
      <c r="H162" s="27"/>
      <c r="I162" s="27"/>
      <c r="J162" s="51"/>
    </row>
    <row r="163" spans="5:10" ht="15.75">
      <c r="E163" s="27"/>
      <c r="G163" s="23"/>
      <c r="H163" s="27"/>
      <c r="I163" s="27"/>
      <c r="J163" s="51"/>
    </row>
    <row r="164" spans="5:10" ht="15.75">
      <c r="E164" s="27"/>
      <c r="G164" s="23"/>
      <c r="H164" s="27"/>
      <c r="I164" s="27"/>
      <c r="J164" s="51"/>
    </row>
    <row r="165" spans="5:10" ht="15.75">
      <c r="E165" s="27"/>
      <c r="G165" s="23"/>
      <c r="H165" s="27"/>
      <c r="I165" s="27"/>
      <c r="J165" s="51"/>
    </row>
    <row r="166" spans="5:10" ht="15.75">
      <c r="E166" s="27"/>
      <c r="G166" s="23"/>
      <c r="H166" s="27"/>
      <c r="I166" s="27"/>
      <c r="J166" s="51"/>
    </row>
    <row r="167" spans="5:10" ht="15.75">
      <c r="E167" s="27"/>
      <c r="G167" s="23"/>
      <c r="H167" s="27"/>
      <c r="I167" s="27"/>
      <c r="J167" s="51"/>
    </row>
    <row r="168" spans="5:10" ht="15.75">
      <c r="E168" s="27"/>
      <c r="G168" s="23"/>
      <c r="H168" s="27"/>
      <c r="I168" s="27"/>
      <c r="J168" s="51"/>
    </row>
    <row r="169" spans="5:10" ht="15.75">
      <c r="E169" s="27"/>
      <c r="G169" s="23"/>
      <c r="H169" s="27"/>
      <c r="I169" s="27"/>
      <c r="J169" s="51"/>
    </row>
    <row r="170" spans="5:10" ht="15.75">
      <c r="E170" s="27"/>
      <c r="G170" s="23"/>
      <c r="H170" s="27"/>
      <c r="I170" s="27"/>
      <c r="J170" s="51"/>
    </row>
    <row r="171" spans="5:10" ht="15.75">
      <c r="E171" s="27"/>
      <c r="G171" s="23"/>
      <c r="H171" s="27"/>
      <c r="I171" s="27"/>
      <c r="J171" s="51"/>
    </row>
    <row r="172" spans="5:10" ht="15.75">
      <c r="E172" s="27"/>
      <c r="G172" s="23"/>
      <c r="H172" s="27"/>
      <c r="I172" s="27"/>
      <c r="J172" s="51"/>
    </row>
    <row r="173" spans="5:10" ht="15.75">
      <c r="E173" s="27"/>
      <c r="G173" s="23"/>
      <c r="H173" s="27"/>
      <c r="I173" s="27"/>
      <c r="J173" s="51"/>
    </row>
    <row r="174" spans="5:10" ht="15.75">
      <c r="E174" s="27"/>
      <c r="G174" s="23"/>
      <c r="H174" s="27"/>
      <c r="I174" s="27"/>
      <c r="J174" s="51"/>
    </row>
    <row r="175" spans="5:10" ht="15.75">
      <c r="E175" s="27"/>
      <c r="G175" s="23"/>
      <c r="H175" s="27"/>
      <c r="I175" s="27"/>
      <c r="J175" s="51"/>
    </row>
    <row r="176" spans="5:10" ht="15.75">
      <c r="E176" s="27"/>
      <c r="G176" s="23"/>
      <c r="H176" s="27"/>
      <c r="I176" s="27"/>
      <c r="J176" s="51"/>
    </row>
    <row r="177" spans="5:10" ht="15.75">
      <c r="E177" s="27"/>
      <c r="G177" s="23"/>
      <c r="H177" s="27"/>
      <c r="I177" s="27"/>
      <c r="J177" s="51"/>
    </row>
    <row r="178" spans="5:10" ht="15.75">
      <c r="E178" s="27"/>
      <c r="G178" s="23"/>
      <c r="H178" s="27"/>
      <c r="I178" s="27"/>
      <c r="J178" s="51"/>
    </row>
    <row r="179" spans="5:10" ht="15.75">
      <c r="E179" s="27"/>
      <c r="G179" s="23"/>
      <c r="H179" s="27"/>
      <c r="I179" s="27"/>
      <c r="J179" s="51"/>
    </row>
    <row r="180" spans="5:10" ht="15.75">
      <c r="E180" s="27"/>
      <c r="G180" s="23"/>
      <c r="H180" s="27"/>
      <c r="I180" s="27"/>
      <c r="J180" s="51"/>
    </row>
    <row r="181" spans="5:10" ht="15.75">
      <c r="E181" s="27"/>
      <c r="G181" s="23"/>
      <c r="H181" s="27"/>
      <c r="I181" s="27"/>
      <c r="J181" s="51"/>
    </row>
    <row r="182" spans="5:10" ht="15.75">
      <c r="E182" s="27"/>
      <c r="G182" s="23"/>
      <c r="H182" s="27"/>
      <c r="I182" s="27"/>
      <c r="J182" s="51"/>
    </row>
    <row r="183" spans="5:10" ht="15.75">
      <c r="E183" s="27"/>
      <c r="G183" s="23"/>
      <c r="H183" s="27"/>
      <c r="I183" s="27"/>
      <c r="J183" s="51"/>
    </row>
    <row r="184" spans="5:10" ht="15.75">
      <c r="E184" s="27"/>
      <c r="G184" s="23"/>
      <c r="H184" s="27"/>
      <c r="I184" s="27"/>
      <c r="J184" s="51"/>
    </row>
    <row r="185" spans="5:10" ht="15.75">
      <c r="E185" s="27"/>
      <c r="G185" s="23"/>
      <c r="H185" s="27"/>
      <c r="I185" s="27"/>
      <c r="J185" s="51"/>
    </row>
    <row r="186" spans="5:10" ht="15.75">
      <c r="E186" s="27"/>
      <c r="G186" s="23"/>
      <c r="H186" s="27"/>
      <c r="I186" s="27"/>
      <c r="J186" s="51"/>
    </row>
    <row r="187" spans="5:10" ht="15.75">
      <c r="E187" s="27"/>
      <c r="G187" s="23"/>
      <c r="H187" s="27"/>
      <c r="I187" s="27"/>
      <c r="J187" s="51"/>
    </row>
    <row r="188" spans="5:10" ht="15.75">
      <c r="E188" s="27"/>
      <c r="G188" s="23"/>
      <c r="H188" s="27"/>
      <c r="I188" s="27"/>
      <c r="J188" s="51"/>
    </row>
    <row r="189" spans="5:10" ht="15.75">
      <c r="E189" s="27"/>
      <c r="G189" s="23"/>
      <c r="H189" s="27"/>
      <c r="I189" s="27"/>
      <c r="J189" s="51"/>
    </row>
    <row r="190" spans="5:10" ht="15.75">
      <c r="E190" s="27"/>
      <c r="G190" s="23"/>
      <c r="H190" s="27"/>
      <c r="I190" s="27"/>
      <c r="J190" s="51"/>
    </row>
    <row r="191" spans="5:10" ht="15.75">
      <c r="E191" s="27"/>
      <c r="G191" s="23"/>
      <c r="H191" s="27"/>
      <c r="I191" s="27"/>
      <c r="J191" s="51"/>
    </row>
    <row r="192" spans="5:10" ht="15.75">
      <c r="E192" s="27"/>
      <c r="G192" s="23"/>
      <c r="H192" s="27"/>
      <c r="I192" s="27"/>
      <c r="J192" s="51"/>
    </row>
    <row r="193" spans="5:10" ht="15.75">
      <c r="E193" s="27"/>
      <c r="G193" s="23"/>
      <c r="H193" s="27"/>
      <c r="I193" s="27"/>
      <c r="J193" s="51"/>
    </row>
    <row r="194" spans="5:10" ht="15.75">
      <c r="E194" s="27"/>
      <c r="G194" s="23"/>
      <c r="H194" s="27"/>
      <c r="I194" s="27"/>
      <c r="J194" s="51"/>
    </row>
    <row r="195" spans="5:10" ht="15.75">
      <c r="E195" s="27"/>
      <c r="G195" s="23"/>
      <c r="H195" s="27"/>
      <c r="I195" s="27"/>
      <c r="J195" s="51"/>
    </row>
    <row r="196" spans="5:10" ht="15.75">
      <c r="E196" s="27"/>
      <c r="G196" s="23"/>
      <c r="H196" s="27"/>
      <c r="I196" s="27"/>
      <c r="J196" s="51"/>
    </row>
    <row r="197" spans="5:10" ht="15.75">
      <c r="E197" s="27"/>
      <c r="G197" s="23"/>
      <c r="H197" s="27"/>
      <c r="I197" s="27"/>
      <c r="J197" s="51"/>
    </row>
    <row r="198" spans="5:10" ht="15.75">
      <c r="E198" s="27"/>
      <c r="G198" s="23"/>
      <c r="H198" s="27"/>
      <c r="I198" s="27"/>
      <c r="J198" s="51"/>
    </row>
    <row r="199" spans="5:10" ht="15.75">
      <c r="E199" s="27"/>
      <c r="G199" s="23"/>
      <c r="H199" s="27"/>
      <c r="I199" s="27"/>
      <c r="J199" s="51"/>
    </row>
    <row r="200" spans="5:10" ht="15.75">
      <c r="E200" s="27"/>
      <c r="G200" s="23"/>
      <c r="H200" s="27"/>
      <c r="I200" s="27"/>
      <c r="J200" s="51"/>
    </row>
    <row r="201" spans="5:10" ht="15.75">
      <c r="E201" s="27"/>
      <c r="G201" s="23"/>
      <c r="H201" s="27"/>
      <c r="I201" s="27"/>
      <c r="J201" s="51"/>
    </row>
    <row r="202" spans="5:10" ht="15.75">
      <c r="E202" s="27"/>
      <c r="G202" s="23"/>
      <c r="H202" s="27"/>
      <c r="I202" s="27"/>
      <c r="J202" s="51"/>
    </row>
    <row r="203" spans="5:10" ht="15.75">
      <c r="E203" s="27"/>
      <c r="G203" s="23"/>
      <c r="H203" s="27"/>
      <c r="I203" s="27"/>
      <c r="J203" s="51"/>
    </row>
    <row r="204" spans="5:10" ht="15.75">
      <c r="E204" s="27"/>
      <c r="G204" s="23"/>
      <c r="H204" s="27"/>
      <c r="I204" s="27"/>
      <c r="J204" s="51"/>
    </row>
    <row r="205" spans="5:10" ht="15.75">
      <c r="E205" s="27"/>
      <c r="G205" s="23"/>
      <c r="H205" s="27"/>
      <c r="I205" s="27"/>
      <c r="J205" s="51"/>
    </row>
    <row r="206" spans="5:10" ht="15.75">
      <c r="E206" s="27"/>
      <c r="G206" s="23"/>
      <c r="H206" s="27"/>
      <c r="I206" s="27"/>
      <c r="J206" s="51"/>
    </row>
    <row r="207" spans="5:10" ht="15.75">
      <c r="E207" s="27"/>
      <c r="G207" s="23"/>
      <c r="H207" s="27"/>
      <c r="I207" s="27"/>
      <c r="J207" s="51"/>
    </row>
    <row r="208" spans="5:10" ht="15.75">
      <c r="E208" s="27"/>
      <c r="G208" s="23"/>
      <c r="H208" s="27"/>
      <c r="I208" s="27"/>
      <c r="J208" s="51"/>
    </row>
    <row r="209" spans="5:10" ht="15.75">
      <c r="E209" s="27"/>
      <c r="G209" s="23"/>
      <c r="H209" s="27"/>
      <c r="I209" s="27"/>
      <c r="J209" s="51"/>
    </row>
    <row r="210" spans="5:10" ht="15.75">
      <c r="E210" s="27"/>
      <c r="G210" s="23"/>
      <c r="H210" s="27"/>
      <c r="I210" s="27"/>
      <c r="J210" s="51"/>
    </row>
    <row r="211" spans="5:10" ht="15.75">
      <c r="E211" s="27"/>
      <c r="G211" s="23"/>
      <c r="H211" s="27"/>
      <c r="I211" s="27"/>
      <c r="J211" s="51"/>
    </row>
    <row r="212" spans="5:10" ht="15.75">
      <c r="E212" s="27"/>
      <c r="G212" s="23"/>
      <c r="H212" s="27"/>
      <c r="I212" s="27"/>
      <c r="J212" s="51"/>
    </row>
    <row r="213" spans="5:10" ht="15.75">
      <c r="E213" s="27"/>
      <c r="G213" s="23"/>
      <c r="H213" s="27"/>
      <c r="I213" s="27"/>
      <c r="J213" s="51"/>
    </row>
    <row r="214" spans="5:10" ht="15.75">
      <c r="E214" s="27"/>
      <c r="G214" s="23"/>
      <c r="H214" s="27"/>
      <c r="I214" s="27"/>
      <c r="J214" s="51"/>
    </row>
    <row r="215" spans="5:10" ht="15.75">
      <c r="E215" s="27"/>
      <c r="G215" s="23"/>
      <c r="H215" s="27"/>
      <c r="I215" s="27"/>
      <c r="J215" s="51"/>
    </row>
    <row r="216" spans="5:10" ht="15.75">
      <c r="E216" s="27"/>
      <c r="G216" s="23"/>
      <c r="H216" s="27"/>
      <c r="I216" s="27"/>
      <c r="J216" s="51"/>
    </row>
    <row r="217" spans="5:10" ht="15.75">
      <c r="E217" s="27"/>
      <c r="G217" s="23"/>
      <c r="H217" s="27"/>
      <c r="I217" s="27"/>
      <c r="J217" s="51"/>
    </row>
    <row r="218" spans="5:10" ht="15.75">
      <c r="E218" s="27"/>
      <c r="G218" s="23"/>
      <c r="H218" s="27"/>
      <c r="I218" s="27"/>
      <c r="J218" s="51"/>
    </row>
    <row r="219" spans="5:10" ht="15.75">
      <c r="E219" s="27"/>
      <c r="G219" s="23"/>
      <c r="H219" s="27"/>
      <c r="I219" s="27"/>
      <c r="J219" s="51"/>
    </row>
    <row r="220" spans="5:10" ht="15.75">
      <c r="E220" s="27"/>
      <c r="G220" s="23"/>
      <c r="H220" s="27"/>
      <c r="I220" s="27"/>
      <c r="J220" s="51"/>
    </row>
    <row r="221" spans="5:10" ht="15.75">
      <c r="E221" s="27"/>
      <c r="G221" s="23"/>
      <c r="H221" s="27"/>
      <c r="I221" s="27"/>
      <c r="J221" s="51"/>
    </row>
    <row r="222" spans="5:10" ht="15.75">
      <c r="E222" s="27"/>
      <c r="G222" s="23"/>
      <c r="H222" s="27"/>
      <c r="I222" s="27"/>
      <c r="J222" s="51"/>
    </row>
    <row r="223" spans="5:10" ht="15.75">
      <c r="E223" s="27"/>
      <c r="G223" s="23"/>
      <c r="H223" s="27"/>
      <c r="I223" s="27"/>
      <c r="J223" s="51"/>
    </row>
    <row r="224" spans="5:10" ht="15.75">
      <c r="E224" s="27"/>
      <c r="G224" s="23"/>
      <c r="H224" s="27"/>
      <c r="I224" s="27"/>
      <c r="J224" s="51"/>
    </row>
    <row r="225" spans="5:10" ht="15.75">
      <c r="E225" s="27"/>
      <c r="G225" s="23"/>
      <c r="H225" s="27"/>
      <c r="I225" s="27"/>
      <c r="J225" s="51"/>
    </row>
    <row r="226" spans="5:10" ht="15.75">
      <c r="E226" s="27"/>
      <c r="G226" s="23"/>
      <c r="H226" s="27"/>
      <c r="I226" s="27"/>
      <c r="J226" s="51"/>
    </row>
    <row r="227" spans="5:10" ht="15.75">
      <c r="E227" s="27"/>
      <c r="G227" s="23"/>
      <c r="H227" s="27"/>
      <c r="I227" s="27"/>
      <c r="J227" s="51"/>
    </row>
    <row r="228" spans="5:10" ht="15.75">
      <c r="E228" s="27"/>
      <c r="G228" s="23"/>
      <c r="H228" s="27"/>
      <c r="I228" s="27"/>
      <c r="J228" s="51"/>
    </row>
    <row r="229" spans="5:10" ht="15.75">
      <c r="E229" s="27"/>
      <c r="G229" s="23"/>
      <c r="H229" s="27"/>
      <c r="I229" s="27"/>
      <c r="J229" s="51"/>
    </row>
    <row r="230" spans="5:10" ht="15.75">
      <c r="E230" s="27"/>
      <c r="G230" s="23"/>
      <c r="H230" s="27"/>
      <c r="I230" s="27"/>
      <c r="J230" s="51"/>
    </row>
    <row r="231" spans="5:10" ht="15.75">
      <c r="E231" s="27"/>
      <c r="G231" s="23"/>
      <c r="H231" s="27"/>
      <c r="I231" s="27"/>
      <c r="J231" s="51"/>
    </row>
    <row r="232" spans="5:10" ht="15.75">
      <c r="E232" s="27"/>
      <c r="G232" s="23"/>
      <c r="H232" s="27"/>
      <c r="I232" s="27"/>
      <c r="J232" s="51"/>
    </row>
    <row r="233" spans="5:10" ht="15.75">
      <c r="E233" s="27"/>
      <c r="G233" s="23"/>
      <c r="H233" s="27"/>
      <c r="I233" s="27"/>
      <c r="J233" s="51"/>
    </row>
    <row r="234" spans="5:10" ht="15.75">
      <c r="E234" s="27"/>
      <c r="G234" s="23"/>
      <c r="H234" s="27"/>
      <c r="I234" s="27"/>
      <c r="J234" s="51"/>
    </row>
    <row r="235" spans="5:10" ht="15.75">
      <c r="E235" s="27"/>
      <c r="G235" s="23"/>
      <c r="H235" s="27"/>
      <c r="I235" s="27"/>
      <c r="J235" s="51"/>
    </row>
    <row r="236" spans="5:10" ht="15.75">
      <c r="E236" s="27"/>
      <c r="G236" s="23"/>
      <c r="H236" s="27"/>
      <c r="I236" s="27"/>
      <c r="J236" s="51"/>
    </row>
    <row r="237" spans="5:10" ht="15.75">
      <c r="E237" s="27"/>
      <c r="G237" s="23"/>
      <c r="H237" s="27"/>
      <c r="I237" s="27"/>
      <c r="J237" s="51"/>
    </row>
    <row r="238" spans="5:10" ht="15.75">
      <c r="E238" s="27"/>
      <c r="G238" s="23"/>
      <c r="H238" s="27"/>
      <c r="I238" s="27"/>
      <c r="J238" s="51"/>
    </row>
    <row r="239" spans="5:10" ht="15.75">
      <c r="E239" s="27"/>
      <c r="G239" s="23"/>
      <c r="H239" s="27"/>
      <c r="I239" s="27"/>
      <c r="J239" s="51"/>
    </row>
    <row r="240" spans="5:10" ht="15.75">
      <c r="E240" s="27"/>
      <c r="G240" s="23"/>
      <c r="H240" s="27"/>
      <c r="I240" s="27"/>
      <c r="J240" s="51"/>
    </row>
    <row r="241" spans="5:10" ht="15.75">
      <c r="E241" s="27"/>
      <c r="G241" s="23"/>
      <c r="H241" s="27"/>
      <c r="I241" s="27"/>
      <c r="J241" s="51"/>
    </row>
    <row r="242" spans="5:10" ht="15.75">
      <c r="E242" s="27"/>
      <c r="G242" s="23"/>
      <c r="H242" s="27"/>
      <c r="I242" s="27"/>
      <c r="J242" s="51"/>
    </row>
    <row r="243" spans="5:10" ht="15.75">
      <c r="E243" s="27"/>
      <c r="G243" s="23"/>
      <c r="H243" s="27"/>
      <c r="I243" s="27"/>
      <c r="J243" s="51"/>
    </row>
    <row r="244" spans="5:10" ht="15.75">
      <c r="E244" s="27"/>
      <c r="G244" s="23"/>
      <c r="H244" s="27"/>
      <c r="I244" s="27"/>
      <c r="J244" s="51"/>
    </row>
    <row r="245" spans="5:10" ht="15.75">
      <c r="E245" s="27"/>
      <c r="G245" s="23"/>
      <c r="H245" s="27"/>
      <c r="I245" s="27"/>
      <c r="J245" s="51"/>
    </row>
    <row r="246" spans="5:10" ht="15.75">
      <c r="E246" s="27"/>
      <c r="G246" s="23"/>
      <c r="H246" s="27"/>
      <c r="I246" s="27"/>
      <c r="J246" s="51"/>
    </row>
    <row r="247" spans="5:10" ht="15.75">
      <c r="E247" s="27"/>
      <c r="G247" s="23"/>
      <c r="H247" s="27"/>
      <c r="I247" s="27"/>
      <c r="J247" s="51"/>
    </row>
    <row r="248" spans="5:10" ht="15.75">
      <c r="E248" s="27"/>
      <c r="G248" s="23"/>
      <c r="H248" s="27"/>
      <c r="I248" s="27"/>
      <c r="J248" s="51"/>
    </row>
    <row r="249" spans="5:10" ht="15.75">
      <c r="E249" s="27"/>
      <c r="G249" s="23"/>
      <c r="H249" s="27"/>
      <c r="I249" s="27"/>
      <c r="J249" s="51"/>
    </row>
    <row r="250" spans="5:10" ht="15.75">
      <c r="E250" s="27"/>
      <c r="G250" s="23"/>
      <c r="H250" s="27"/>
      <c r="I250" s="27"/>
      <c r="J250" s="51"/>
    </row>
    <row r="251" spans="5:10" ht="15.75">
      <c r="E251" s="27"/>
      <c r="G251" s="23"/>
      <c r="H251" s="27"/>
      <c r="I251" s="27"/>
      <c r="J251" s="51"/>
    </row>
    <row r="252" spans="5:10" ht="15.75">
      <c r="E252" s="27"/>
      <c r="G252" s="23"/>
      <c r="H252" s="27"/>
      <c r="I252" s="27"/>
      <c r="J252" s="51"/>
    </row>
    <row r="253" spans="5:10" ht="15.75">
      <c r="E253" s="27"/>
      <c r="G253" s="23"/>
      <c r="H253" s="27"/>
      <c r="I253" s="27"/>
      <c r="J253" s="51"/>
    </row>
    <row r="254" spans="5:10" ht="15.75">
      <c r="E254" s="27"/>
      <c r="G254" s="23"/>
      <c r="H254" s="27"/>
      <c r="I254" s="27"/>
      <c r="J254" s="51"/>
    </row>
    <row r="255" spans="5:10" ht="15.75">
      <c r="E255" s="27"/>
      <c r="G255" s="23"/>
      <c r="H255" s="27"/>
      <c r="I255" s="27"/>
      <c r="J255" s="51"/>
    </row>
    <row r="256" spans="5:10" ht="15.75">
      <c r="E256" s="27"/>
      <c r="G256" s="23"/>
      <c r="H256" s="27"/>
      <c r="I256" s="27"/>
      <c r="J256" s="51"/>
    </row>
    <row r="257" spans="5:10" ht="15.75">
      <c r="E257" s="27"/>
      <c r="G257" s="23"/>
      <c r="H257" s="27"/>
      <c r="I257" s="27"/>
      <c r="J257" s="51"/>
    </row>
    <row r="258" spans="5:10" ht="15.75">
      <c r="E258" s="27"/>
      <c r="G258" s="23"/>
      <c r="H258" s="27"/>
      <c r="I258" s="27"/>
      <c r="J258" s="51"/>
    </row>
    <row r="259" spans="5:10" ht="15.75">
      <c r="E259" s="27"/>
      <c r="G259" s="23"/>
      <c r="H259" s="27"/>
      <c r="I259" s="27"/>
      <c r="J259" s="51"/>
    </row>
    <row r="260" spans="5:10" ht="15.75">
      <c r="E260" s="27"/>
      <c r="G260" s="23"/>
      <c r="H260" s="27"/>
      <c r="I260" s="27"/>
      <c r="J260" s="51"/>
    </row>
    <row r="261" spans="5:10" ht="15.75">
      <c r="E261" s="27"/>
      <c r="G261" s="23"/>
      <c r="H261" s="27"/>
      <c r="I261" s="27"/>
      <c r="J261" s="51"/>
    </row>
    <row r="262" spans="5:10" ht="15.75">
      <c r="E262" s="27"/>
      <c r="G262" s="23"/>
      <c r="H262" s="27"/>
      <c r="I262" s="27"/>
      <c r="J262" s="51"/>
    </row>
    <row r="263" spans="5:10" ht="15.75">
      <c r="E263" s="27"/>
      <c r="G263" s="23"/>
      <c r="H263" s="27"/>
      <c r="I263" s="27"/>
      <c r="J263" s="51"/>
    </row>
    <row r="264" spans="5:10" ht="15.75">
      <c r="E264" s="27"/>
      <c r="G264" s="23"/>
      <c r="H264" s="27"/>
      <c r="I264" s="27"/>
      <c r="J264" s="51"/>
    </row>
    <row r="265" spans="5:10" ht="15.75">
      <c r="E265" s="27"/>
      <c r="G265" s="23"/>
      <c r="H265" s="27"/>
      <c r="I265" s="27"/>
      <c r="J265" s="51"/>
    </row>
    <row r="266" spans="5:10" ht="15.75">
      <c r="E266" s="27"/>
      <c r="G266" s="23"/>
      <c r="H266" s="27"/>
      <c r="I266" s="27"/>
      <c r="J266" s="51"/>
    </row>
    <row r="267" spans="5:10" ht="15.75">
      <c r="E267" s="27"/>
      <c r="G267" s="23"/>
      <c r="H267" s="27"/>
      <c r="I267" s="27"/>
      <c r="J267" s="51"/>
    </row>
    <row r="268" spans="5:10" ht="15.75">
      <c r="E268" s="27"/>
      <c r="G268" s="23"/>
      <c r="H268" s="27"/>
      <c r="I268" s="27"/>
      <c r="J268" s="51"/>
    </row>
    <row r="269" spans="5:10" ht="15.75">
      <c r="E269" s="27"/>
      <c r="G269" s="23"/>
      <c r="H269" s="27"/>
      <c r="I269" s="27"/>
      <c r="J269" s="51"/>
    </row>
    <row r="270" spans="5:10" ht="15.75">
      <c r="E270" s="27"/>
      <c r="G270" s="23"/>
      <c r="H270" s="27"/>
      <c r="I270" s="27"/>
      <c r="J270" s="51"/>
    </row>
    <row r="271" spans="5:10" ht="15.75">
      <c r="E271" s="27"/>
      <c r="G271" s="23"/>
      <c r="H271" s="27"/>
      <c r="I271" s="27"/>
      <c r="J271" s="51"/>
    </row>
    <row r="272" spans="5:10" ht="15.75">
      <c r="E272" s="27"/>
      <c r="G272" s="23"/>
      <c r="H272" s="27"/>
      <c r="I272" s="27"/>
      <c r="J272" s="51"/>
    </row>
    <row r="273" spans="5:10" ht="15.75">
      <c r="E273" s="27"/>
      <c r="G273" s="23"/>
      <c r="H273" s="27"/>
      <c r="I273" s="27"/>
      <c r="J273" s="51"/>
    </row>
    <row r="274" spans="5:10" ht="15.75">
      <c r="E274" s="27"/>
      <c r="G274" s="23"/>
      <c r="H274" s="27"/>
      <c r="I274" s="27"/>
      <c r="J274" s="51"/>
    </row>
    <row r="275" spans="5:10" ht="15.75">
      <c r="E275" s="27"/>
      <c r="G275" s="23"/>
      <c r="H275" s="27"/>
      <c r="I275" s="27"/>
      <c r="J275" s="51"/>
    </row>
    <row r="276" spans="5:10" ht="15.75">
      <c r="E276" s="27"/>
      <c r="G276" s="23"/>
      <c r="H276" s="27"/>
      <c r="I276" s="27"/>
      <c r="J276" s="51"/>
    </row>
    <row r="277" spans="5:10" ht="15.75">
      <c r="E277" s="27"/>
      <c r="G277" s="23"/>
      <c r="H277" s="27"/>
      <c r="I277" s="27"/>
      <c r="J277" s="51"/>
    </row>
    <row r="278" spans="5:10" ht="15.75">
      <c r="E278" s="27"/>
      <c r="G278" s="23"/>
      <c r="H278" s="27"/>
      <c r="I278" s="27"/>
      <c r="J278" s="51"/>
    </row>
    <row r="279" spans="5:10" ht="15.75">
      <c r="E279" s="27"/>
      <c r="G279" s="23"/>
      <c r="H279" s="27"/>
      <c r="I279" s="27"/>
      <c r="J279" s="51"/>
    </row>
    <row r="280" spans="5:10" ht="15.75">
      <c r="E280" s="27"/>
      <c r="G280" s="23"/>
      <c r="H280" s="27"/>
      <c r="I280" s="27"/>
      <c r="J280" s="51"/>
    </row>
    <row r="281" spans="5:10" ht="15.75">
      <c r="E281" s="27"/>
      <c r="G281" s="23"/>
      <c r="H281" s="27"/>
      <c r="I281" s="27"/>
      <c r="J281" s="51"/>
    </row>
    <row r="282" spans="5:10" ht="15.75">
      <c r="E282" s="27"/>
      <c r="G282" s="23"/>
      <c r="H282" s="27"/>
      <c r="I282" s="27"/>
      <c r="J282" s="51"/>
    </row>
    <row r="283" spans="5:10" ht="15.75">
      <c r="E283" s="27"/>
      <c r="G283" s="23"/>
      <c r="H283" s="27"/>
      <c r="I283" s="27"/>
      <c r="J283" s="51"/>
    </row>
    <row r="284" spans="5:10" ht="15.75">
      <c r="E284" s="27"/>
      <c r="G284" s="23"/>
      <c r="H284" s="27"/>
      <c r="I284" s="27"/>
      <c r="J284" s="51"/>
    </row>
    <row r="285" spans="5:10" ht="15.75">
      <c r="E285" s="27"/>
      <c r="G285" s="23"/>
      <c r="H285" s="27"/>
      <c r="I285" s="27"/>
      <c r="J285" s="51"/>
    </row>
    <row r="286" spans="5:10" ht="15.75">
      <c r="E286" s="27"/>
      <c r="G286" s="23"/>
      <c r="H286" s="27"/>
      <c r="I286" s="27"/>
      <c r="J286" s="51"/>
    </row>
    <row r="287" spans="5:10" ht="15.75">
      <c r="E287" s="27"/>
      <c r="G287" s="23"/>
      <c r="H287" s="27"/>
      <c r="I287" s="27"/>
      <c r="J287" s="51"/>
    </row>
    <row r="288" spans="5:10" ht="15.75">
      <c r="E288" s="27"/>
      <c r="G288" s="23"/>
      <c r="H288" s="27"/>
      <c r="I288" s="27"/>
      <c r="J288" s="51"/>
    </row>
    <row r="289" spans="5:10" ht="15.75">
      <c r="E289" s="27"/>
      <c r="G289" s="23"/>
      <c r="H289" s="27"/>
      <c r="I289" s="27"/>
      <c r="J289" s="51"/>
    </row>
    <row r="290" spans="5:10" ht="15.75">
      <c r="E290" s="27"/>
      <c r="G290" s="23"/>
      <c r="H290" s="27"/>
      <c r="I290" s="27"/>
      <c r="J290" s="51"/>
    </row>
    <row r="291" spans="5:10" ht="15.75">
      <c r="E291" s="27"/>
      <c r="G291" s="23"/>
      <c r="H291" s="27"/>
      <c r="I291" s="27"/>
      <c r="J291" s="51"/>
    </row>
    <row r="292" spans="5:10" ht="15.75">
      <c r="E292" s="27"/>
      <c r="G292" s="23"/>
      <c r="H292" s="27"/>
      <c r="I292" s="27"/>
      <c r="J292" s="51"/>
    </row>
    <row r="293" spans="5:10" ht="15.75">
      <c r="E293" s="27"/>
      <c r="G293" s="23"/>
      <c r="H293" s="27"/>
      <c r="I293" s="27"/>
      <c r="J293" s="51"/>
    </row>
    <row r="294" spans="5:10" ht="15.75">
      <c r="E294" s="27"/>
      <c r="G294" s="23"/>
      <c r="H294" s="27"/>
      <c r="I294" s="27"/>
      <c r="J294" s="51"/>
    </row>
    <row r="295" spans="5:10" ht="15.75">
      <c r="E295" s="27"/>
      <c r="G295" s="23"/>
      <c r="H295" s="27"/>
      <c r="I295" s="27"/>
      <c r="J295" s="51"/>
    </row>
    <row r="296" spans="5:10" ht="15.75">
      <c r="E296" s="27"/>
      <c r="G296" s="23"/>
      <c r="H296" s="27"/>
      <c r="I296" s="27"/>
      <c r="J296" s="51"/>
    </row>
    <row r="297" spans="5:10" ht="15.75">
      <c r="E297" s="27"/>
      <c r="G297" s="23"/>
      <c r="H297" s="27"/>
      <c r="I297" s="27"/>
      <c r="J297" s="51"/>
    </row>
    <row r="298" spans="5:10" ht="15.75">
      <c r="E298" s="27"/>
      <c r="G298" s="23"/>
      <c r="H298" s="27"/>
      <c r="I298" s="27"/>
      <c r="J298" s="51"/>
    </row>
    <row r="299" spans="5:10" ht="15.75">
      <c r="E299" s="27"/>
      <c r="G299" s="23"/>
      <c r="H299" s="27"/>
      <c r="I299" s="27"/>
      <c r="J299" s="51"/>
    </row>
    <row r="300" spans="5:10" ht="15.75">
      <c r="E300" s="27"/>
      <c r="G300" s="23"/>
      <c r="H300" s="27"/>
      <c r="I300" s="27"/>
      <c r="J300" s="51"/>
    </row>
    <row r="301" spans="5:10" ht="15.75">
      <c r="E301" s="27"/>
      <c r="G301" s="23"/>
      <c r="H301" s="27"/>
      <c r="I301" s="27"/>
      <c r="J301" s="51"/>
    </row>
    <row r="302" spans="5:10" ht="15.75">
      <c r="E302" s="27"/>
      <c r="G302" s="23"/>
      <c r="H302" s="27"/>
      <c r="I302" s="27"/>
      <c r="J302" s="51"/>
    </row>
    <row r="303" spans="5:10" ht="15.75">
      <c r="E303" s="27"/>
      <c r="G303" s="23"/>
      <c r="H303" s="27"/>
      <c r="I303" s="27"/>
      <c r="J303" s="51"/>
    </row>
    <row r="304" spans="5:10" ht="15.75">
      <c r="E304" s="27"/>
      <c r="G304" s="23"/>
      <c r="H304" s="27"/>
      <c r="I304" s="27"/>
      <c r="J304" s="51"/>
    </row>
    <row r="305" spans="5:10" ht="15.75">
      <c r="E305" s="27"/>
      <c r="G305" s="23"/>
      <c r="H305" s="27"/>
      <c r="I305" s="27"/>
      <c r="J305" s="51"/>
    </row>
    <row r="306" spans="5:10" ht="15.75">
      <c r="E306" s="27"/>
      <c r="G306" s="23"/>
      <c r="H306" s="27"/>
      <c r="I306" s="27"/>
      <c r="J306" s="51"/>
    </row>
    <row r="307" spans="5:10" ht="15.75">
      <c r="E307" s="27"/>
      <c r="G307" s="23"/>
      <c r="H307" s="27"/>
      <c r="I307" s="27"/>
      <c r="J307" s="51"/>
    </row>
    <row r="308" spans="5:10" ht="15.75">
      <c r="E308" s="27"/>
      <c r="G308" s="23"/>
      <c r="H308" s="27"/>
      <c r="I308" s="27"/>
      <c r="J308" s="51"/>
    </row>
    <row r="309" spans="5:10" ht="15.75">
      <c r="E309" s="27"/>
      <c r="G309" s="23"/>
      <c r="H309" s="27"/>
      <c r="I309" s="27"/>
      <c r="J309" s="51"/>
    </row>
    <row r="310" spans="5:10" ht="15.75">
      <c r="E310" s="27"/>
      <c r="G310" s="23"/>
      <c r="H310" s="27"/>
      <c r="I310" s="27"/>
      <c r="J310" s="51"/>
    </row>
    <row r="311" spans="5:10" ht="15.75">
      <c r="E311" s="27"/>
      <c r="G311" s="23"/>
      <c r="H311" s="27"/>
      <c r="I311" s="27"/>
      <c r="J311" s="51"/>
    </row>
    <row r="312" spans="5:10" ht="15.75">
      <c r="E312" s="27"/>
      <c r="G312" s="23"/>
      <c r="H312" s="27"/>
      <c r="I312" s="27"/>
      <c r="J312" s="51"/>
    </row>
    <row r="313" spans="5:10" ht="15.75">
      <c r="E313" s="27"/>
      <c r="G313" s="23"/>
      <c r="H313" s="27"/>
      <c r="I313" s="27"/>
      <c r="J313" s="51"/>
    </row>
    <row r="314" spans="5:10" ht="15.75">
      <c r="E314" s="27"/>
      <c r="G314" s="23"/>
      <c r="H314" s="27"/>
      <c r="I314" s="27"/>
      <c r="J314" s="51"/>
    </row>
    <row r="315" spans="5:10" ht="15.75">
      <c r="E315" s="27"/>
      <c r="G315" s="23"/>
      <c r="H315" s="27"/>
      <c r="I315" s="27"/>
      <c r="J315" s="51"/>
    </row>
    <row r="316" spans="5:10" ht="15.75">
      <c r="E316" s="27"/>
      <c r="G316" s="23"/>
      <c r="H316" s="27"/>
      <c r="I316" s="27"/>
      <c r="J316" s="51"/>
    </row>
    <row r="317" spans="5:10" ht="15.75">
      <c r="E317" s="27"/>
      <c r="G317" s="23"/>
      <c r="H317" s="27"/>
      <c r="I317" s="27"/>
      <c r="J317" s="51"/>
    </row>
    <row r="318" spans="5:10" ht="15.75">
      <c r="E318" s="27"/>
      <c r="G318" s="23"/>
      <c r="H318" s="27"/>
      <c r="I318" s="27"/>
      <c r="J318" s="51"/>
    </row>
    <row r="319" spans="5:10" ht="15.75">
      <c r="E319" s="27"/>
      <c r="G319" s="23"/>
      <c r="H319" s="27"/>
      <c r="I319" s="27"/>
      <c r="J319" s="51"/>
    </row>
    <row r="320" spans="5:10" ht="15.75">
      <c r="E320" s="27"/>
      <c r="G320" s="23"/>
      <c r="H320" s="27"/>
      <c r="I320" s="27"/>
      <c r="J320" s="51"/>
    </row>
    <row r="321" spans="5:10" ht="15.75">
      <c r="E321" s="27"/>
      <c r="G321" s="23"/>
      <c r="H321" s="27"/>
      <c r="I321" s="27"/>
      <c r="J321" s="51"/>
    </row>
    <row r="322" spans="5:10" ht="15.75">
      <c r="E322" s="27"/>
      <c r="G322" s="23"/>
      <c r="H322" s="27"/>
      <c r="I322" s="27"/>
      <c r="J322" s="51"/>
    </row>
    <row r="323" spans="5:10" ht="15.75">
      <c r="E323" s="27"/>
      <c r="G323" s="23"/>
      <c r="H323" s="27"/>
      <c r="I323" s="27"/>
      <c r="J323" s="51"/>
    </row>
    <row r="324" spans="5:10" ht="15.75">
      <c r="E324" s="27"/>
      <c r="G324" s="23"/>
      <c r="H324" s="27"/>
      <c r="I324" s="27"/>
      <c r="J324" s="51"/>
    </row>
    <row r="325" spans="5:10" ht="15.75">
      <c r="E325" s="27"/>
      <c r="G325" s="23"/>
      <c r="H325" s="27"/>
      <c r="I325" s="27"/>
      <c r="J325" s="51"/>
    </row>
    <row r="326" spans="5:10" ht="15.75">
      <c r="E326" s="27"/>
      <c r="G326" s="23"/>
      <c r="H326" s="27"/>
      <c r="I326" s="27"/>
      <c r="J326" s="51"/>
    </row>
    <row r="327" spans="5:10" ht="15.75">
      <c r="E327" s="27"/>
      <c r="G327" s="23"/>
      <c r="H327" s="27"/>
      <c r="I327" s="27"/>
      <c r="J327" s="51"/>
    </row>
    <row r="328" spans="5:10" ht="15.75">
      <c r="E328" s="27"/>
      <c r="G328" s="23"/>
      <c r="H328" s="27"/>
      <c r="I328" s="27"/>
      <c r="J328" s="51"/>
    </row>
    <row r="329" spans="5:10" ht="15.75">
      <c r="E329" s="27"/>
      <c r="G329" s="23"/>
      <c r="H329" s="27"/>
      <c r="I329" s="27"/>
      <c r="J329" s="51"/>
    </row>
    <row r="330" spans="5:10" ht="15.75">
      <c r="E330" s="27"/>
      <c r="G330" s="23"/>
      <c r="H330" s="27"/>
      <c r="I330" s="27"/>
      <c r="J330" s="51"/>
    </row>
    <row r="331" spans="5:10" ht="15.75">
      <c r="E331" s="27"/>
      <c r="G331" s="23"/>
      <c r="H331" s="27"/>
      <c r="I331" s="27"/>
      <c r="J331" s="51"/>
    </row>
    <row r="332" spans="5:10" ht="15.75">
      <c r="E332" s="27"/>
      <c r="G332" s="23"/>
      <c r="H332" s="27"/>
      <c r="I332" s="27"/>
      <c r="J332" s="51"/>
    </row>
    <row r="333" spans="5:10" ht="15.75">
      <c r="E333" s="27"/>
      <c r="G333" s="23"/>
      <c r="H333" s="27"/>
      <c r="I333" s="27"/>
      <c r="J333" s="51"/>
    </row>
    <row r="334" spans="5:10" ht="15.75">
      <c r="E334" s="27"/>
      <c r="G334" s="23"/>
      <c r="H334" s="27"/>
      <c r="I334" s="27"/>
      <c r="J334" s="51"/>
    </row>
    <row r="335" spans="5:10" ht="15.75">
      <c r="E335" s="27"/>
      <c r="G335" s="23"/>
      <c r="H335" s="27"/>
      <c r="I335" s="27"/>
      <c r="J335" s="51"/>
    </row>
    <row r="336" spans="5:10" ht="15.75">
      <c r="E336" s="27"/>
      <c r="G336" s="23"/>
      <c r="H336" s="27"/>
      <c r="I336" s="27"/>
      <c r="J336" s="51"/>
    </row>
    <row r="337" spans="5:10" ht="15.75">
      <c r="E337" s="27"/>
      <c r="G337" s="23"/>
      <c r="H337" s="27"/>
      <c r="I337" s="27"/>
      <c r="J337" s="51"/>
    </row>
    <row r="338" spans="5:10" ht="15.75">
      <c r="E338" s="27"/>
      <c r="G338" s="23"/>
      <c r="H338" s="27"/>
      <c r="I338" s="27"/>
      <c r="J338" s="51"/>
    </row>
    <row r="339" spans="5:10" ht="15.75">
      <c r="E339" s="27"/>
      <c r="G339" s="23"/>
      <c r="H339" s="27"/>
      <c r="I339" s="27"/>
      <c r="J339" s="51"/>
    </row>
    <row r="340" spans="5:10" ht="15.75">
      <c r="E340" s="27"/>
      <c r="G340" s="23"/>
      <c r="H340" s="27"/>
      <c r="I340" s="27"/>
      <c r="J340" s="51"/>
    </row>
    <row r="341" spans="5:10" ht="15.75">
      <c r="E341" s="27"/>
      <c r="G341" s="23"/>
      <c r="H341" s="27"/>
      <c r="I341" s="27"/>
      <c r="J341" s="51"/>
    </row>
    <row r="342" spans="5:10" ht="15.75">
      <c r="E342" s="27"/>
      <c r="G342" s="23"/>
      <c r="H342" s="27"/>
      <c r="I342" s="27"/>
      <c r="J342" s="51"/>
    </row>
    <row r="343" spans="5:10" ht="15.75">
      <c r="E343" s="27"/>
      <c r="G343" s="23"/>
      <c r="H343" s="27"/>
      <c r="I343" s="27"/>
      <c r="J343" s="51"/>
    </row>
    <row r="344" spans="5:10" ht="15.75">
      <c r="E344" s="27"/>
      <c r="G344" s="23"/>
      <c r="H344" s="27"/>
      <c r="I344" s="27"/>
      <c r="J344" s="51"/>
    </row>
    <row r="345" spans="5:10" ht="15.75">
      <c r="E345" s="27"/>
      <c r="G345" s="23"/>
      <c r="H345" s="27"/>
      <c r="I345" s="27"/>
      <c r="J345" s="51"/>
    </row>
    <row r="346" spans="5:10" ht="15.75">
      <c r="E346" s="27"/>
      <c r="G346" s="23"/>
      <c r="H346" s="27"/>
      <c r="I346" s="27"/>
      <c r="J346" s="51"/>
    </row>
    <row r="347" spans="5:10" ht="15.75">
      <c r="E347" s="27"/>
      <c r="G347" s="23"/>
      <c r="H347" s="27"/>
      <c r="I347" s="27"/>
      <c r="J347" s="51"/>
    </row>
    <row r="348" spans="5:10" ht="15.75">
      <c r="E348" s="27"/>
      <c r="G348" s="23"/>
      <c r="H348" s="27"/>
      <c r="I348" s="27"/>
      <c r="J348" s="51"/>
    </row>
    <row r="349" spans="5:10" ht="15.75">
      <c r="E349" s="27"/>
      <c r="G349" s="23"/>
      <c r="H349" s="27"/>
      <c r="I349" s="27"/>
      <c r="J349" s="51"/>
    </row>
    <row r="350" spans="5:10" ht="15.75">
      <c r="E350" s="27"/>
      <c r="G350" s="23"/>
      <c r="H350" s="27"/>
      <c r="I350" s="27"/>
      <c r="J350" s="51"/>
    </row>
    <row r="351" spans="5:10" ht="15.75">
      <c r="E351" s="27"/>
      <c r="G351" s="23"/>
      <c r="H351" s="27"/>
      <c r="I351" s="27"/>
      <c r="J351" s="51"/>
    </row>
    <row r="352" spans="5:10" ht="15.75">
      <c r="E352" s="27"/>
      <c r="G352" s="23"/>
      <c r="H352" s="27"/>
      <c r="I352" s="27"/>
      <c r="J352" s="51"/>
    </row>
    <row r="353" spans="5:10" ht="15.75">
      <c r="E353" s="27"/>
      <c r="G353" s="23"/>
      <c r="H353" s="27"/>
      <c r="I353" s="27"/>
      <c r="J353" s="51"/>
    </row>
    <row r="354" spans="5:10" ht="15.75">
      <c r="E354" s="27"/>
      <c r="G354" s="23"/>
      <c r="H354" s="27"/>
      <c r="I354" s="27"/>
      <c r="J354" s="51"/>
    </row>
    <row r="355" spans="5:10" ht="15.75">
      <c r="E355" s="27"/>
      <c r="G355" s="23"/>
      <c r="H355" s="27"/>
      <c r="I355" s="27"/>
      <c r="J355" s="51"/>
    </row>
    <row r="356" spans="5:10" ht="15.75">
      <c r="E356" s="27"/>
      <c r="G356" s="23"/>
      <c r="H356" s="27"/>
      <c r="I356" s="27"/>
      <c r="J356" s="51"/>
    </row>
    <row r="357" spans="5:10" ht="15.75">
      <c r="E357" s="27"/>
      <c r="G357" s="23"/>
      <c r="H357" s="27"/>
      <c r="I357" s="27"/>
      <c r="J357" s="51"/>
    </row>
    <row r="358" spans="5:10" ht="15.75">
      <c r="E358" s="27"/>
      <c r="G358" s="23"/>
      <c r="H358" s="27"/>
      <c r="I358" s="27"/>
      <c r="J358" s="51"/>
    </row>
    <row r="359" spans="5:10" ht="15.75">
      <c r="E359" s="27"/>
      <c r="G359" s="23"/>
      <c r="H359" s="27"/>
      <c r="I359" s="27"/>
      <c r="J359" s="51"/>
    </row>
    <row r="360" spans="5:10" ht="15.75">
      <c r="E360" s="27"/>
      <c r="G360" s="23"/>
      <c r="H360" s="27"/>
      <c r="I360" s="27"/>
      <c r="J360" s="51"/>
    </row>
    <row r="361" spans="5:10" ht="15.75">
      <c r="E361" s="27"/>
      <c r="G361" s="23"/>
      <c r="H361" s="27"/>
      <c r="I361" s="27"/>
      <c r="J361" s="51"/>
    </row>
    <row r="362" spans="5:10" ht="15.75">
      <c r="E362" s="27"/>
      <c r="G362" s="23"/>
      <c r="H362" s="27"/>
      <c r="I362" s="27"/>
      <c r="J362" s="51"/>
    </row>
    <row r="363" spans="5:10" ht="15.75">
      <c r="E363" s="27"/>
      <c r="G363" s="23"/>
      <c r="H363" s="27"/>
      <c r="I363" s="27"/>
      <c r="J363" s="51"/>
    </row>
    <row r="364" spans="5:10" ht="15.75">
      <c r="E364" s="27"/>
      <c r="G364" s="23"/>
      <c r="H364" s="27"/>
      <c r="I364" s="27"/>
      <c r="J364" s="51"/>
    </row>
    <row r="365" spans="5:10" ht="15.75">
      <c r="E365" s="27"/>
      <c r="G365" s="23"/>
      <c r="H365" s="27"/>
      <c r="I365" s="27"/>
      <c r="J365" s="51"/>
    </row>
    <row r="366" spans="5:10" ht="15.75">
      <c r="E366" s="27"/>
      <c r="G366" s="23"/>
      <c r="H366" s="27"/>
      <c r="I366" s="27"/>
      <c r="J366" s="51"/>
    </row>
    <row r="367" spans="5:10" ht="15.75">
      <c r="E367" s="27"/>
      <c r="G367" s="23"/>
      <c r="H367" s="27"/>
      <c r="I367" s="27"/>
      <c r="J367" s="51"/>
    </row>
    <row r="368" spans="5:10" ht="15.75">
      <c r="E368" s="27"/>
      <c r="G368" s="23"/>
      <c r="H368" s="27"/>
      <c r="I368" s="27"/>
      <c r="J368" s="51"/>
    </row>
    <row r="369" spans="5:10" ht="15.75">
      <c r="E369" s="27"/>
      <c r="G369" s="23"/>
      <c r="H369" s="27"/>
      <c r="I369" s="27"/>
      <c r="J369" s="51"/>
    </row>
    <row r="370" spans="5:10" ht="15.75">
      <c r="E370" s="27"/>
      <c r="G370" s="23"/>
      <c r="H370" s="27"/>
      <c r="I370" s="27"/>
      <c r="J370" s="51"/>
    </row>
    <row r="371" spans="5:10" ht="15.75">
      <c r="E371" s="27"/>
      <c r="G371" s="23"/>
      <c r="H371" s="27"/>
      <c r="I371" s="27"/>
      <c r="J371" s="51"/>
    </row>
    <row r="372" spans="5:10" ht="15.75">
      <c r="E372" s="27"/>
      <c r="G372" s="23"/>
      <c r="H372" s="27"/>
      <c r="I372" s="27"/>
      <c r="J372" s="51"/>
    </row>
    <row r="373" spans="5:10" ht="15.75">
      <c r="E373" s="27"/>
      <c r="G373" s="23"/>
      <c r="H373" s="27"/>
      <c r="I373" s="27"/>
      <c r="J373" s="51"/>
    </row>
    <row r="374" spans="5:10" ht="15.75">
      <c r="E374" s="27"/>
      <c r="G374" s="23"/>
      <c r="H374" s="27"/>
      <c r="I374" s="27"/>
      <c r="J374" s="51"/>
    </row>
    <row r="375" spans="5:10" ht="15.75">
      <c r="E375" s="27"/>
      <c r="G375" s="23"/>
      <c r="H375" s="27"/>
      <c r="I375" s="27"/>
      <c r="J375" s="51"/>
    </row>
    <row r="376" spans="5:10" ht="15.75">
      <c r="E376" s="27"/>
      <c r="G376" s="23"/>
      <c r="H376" s="27"/>
      <c r="I376" s="27"/>
      <c r="J376" s="51"/>
    </row>
    <row r="377" spans="5:10" ht="15.75">
      <c r="E377" s="27"/>
      <c r="G377" s="23"/>
      <c r="H377" s="27"/>
      <c r="I377" s="27"/>
      <c r="J377" s="51"/>
    </row>
    <row r="378" spans="5:10" ht="15.75">
      <c r="E378" s="27"/>
      <c r="G378" s="23"/>
      <c r="H378" s="27"/>
      <c r="I378" s="27"/>
      <c r="J378" s="51"/>
    </row>
    <row r="379" spans="5:10" ht="15.75">
      <c r="E379" s="27"/>
      <c r="G379" s="23"/>
      <c r="H379" s="27"/>
      <c r="I379" s="27"/>
      <c r="J379" s="51"/>
    </row>
    <row r="380" spans="5:10" ht="15.75">
      <c r="E380" s="27"/>
      <c r="G380" s="23"/>
      <c r="H380" s="27"/>
      <c r="I380" s="27"/>
      <c r="J380" s="51"/>
    </row>
    <row r="381" spans="5:10" ht="15.75">
      <c r="E381" s="27"/>
      <c r="G381" s="23"/>
      <c r="H381" s="27"/>
      <c r="I381" s="27"/>
      <c r="J381" s="51"/>
    </row>
    <row r="382" spans="5:10" ht="15.75">
      <c r="E382" s="27"/>
      <c r="G382" s="23"/>
      <c r="H382" s="27"/>
      <c r="I382" s="27"/>
      <c r="J382" s="51"/>
    </row>
    <row r="383" spans="5:10" ht="15.75">
      <c r="E383" s="27"/>
      <c r="G383" s="23"/>
      <c r="H383" s="27"/>
      <c r="I383" s="27"/>
      <c r="J383" s="51"/>
    </row>
    <row r="384" spans="5:10" ht="15.75">
      <c r="E384" s="27"/>
      <c r="G384" s="23"/>
      <c r="H384" s="27"/>
      <c r="I384" s="27"/>
      <c r="J384" s="51"/>
    </row>
    <row r="385" spans="5:10" ht="15.75">
      <c r="E385" s="27"/>
      <c r="G385" s="23"/>
      <c r="H385" s="27"/>
      <c r="I385" s="27"/>
      <c r="J385" s="51"/>
    </row>
    <row r="386" spans="5:10" ht="15.75">
      <c r="E386" s="27"/>
      <c r="G386" s="23"/>
      <c r="H386" s="27"/>
      <c r="I386" s="27"/>
      <c r="J386" s="51"/>
    </row>
    <row r="387" spans="5:10" ht="15.75">
      <c r="E387" s="27"/>
      <c r="G387" s="23"/>
      <c r="H387" s="27"/>
      <c r="I387" s="27"/>
      <c r="J387" s="51"/>
    </row>
    <row r="388" spans="5:10" ht="15.75">
      <c r="E388" s="27"/>
      <c r="G388" s="23"/>
      <c r="H388" s="27"/>
      <c r="I388" s="27"/>
      <c r="J388" s="51"/>
    </row>
    <row r="389" spans="5:10" ht="15.75">
      <c r="E389" s="27"/>
      <c r="G389" s="23"/>
      <c r="H389" s="27"/>
      <c r="I389" s="27"/>
      <c r="J389" s="51"/>
    </row>
    <row r="390" spans="5:10" ht="15.75">
      <c r="E390" s="27"/>
      <c r="G390" s="23"/>
      <c r="H390" s="27"/>
      <c r="I390" s="27"/>
      <c r="J390" s="51"/>
    </row>
    <row r="391" spans="5:10" ht="15.75">
      <c r="E391" s="27"/>
      <c r="G391" s="23"/>
      <c r="H391" s="27"/>
      <c r="I391" s="27"/>
      <c r="J391" s="51"/>
    </row>
    <row r="392" spans="5:10" ht="15.75">
      <c r="E392" s="27"/>
      <c r="G392" s="23"/>
      <c r="H392" s="27"/>
      <c r="I392" s="27"/>
      <c r="J392" s="51"/>
    </row>
    <row r="393" spans="5:10" ht="15.75">
      <c r="E393" s="27"/>
      <c r="G393" s="23"/>
      <c r="H393" s="27"/>
      <c r="I393" s="27"/>
      <c r="J393" s="51"/>
    </row>
    <row r="394" spans="5:10" ht="15.75">
      <c r="E394" s="27"/>
      <c r="G394" s="23"/>
      <c r="H394" s="27"/>
      <c r="I394" s="27"/>
      <c r="J394" s="51"/>
    </row>
    <row r="395" spans="5:10" ht="15.75">
      <c r="E395" s="27"/>
      <c r="G395" s="23"/>
      <c r="H395" s="27"/>
      <c r="I395" s="27"/>
      <c r="J395" s="51"/>
    </row>
    <row r="396" spans="5:10" ht="15.75">
      <c r="E396" s="27"/>
      <c r="G396" s="23"/>
      <c r="H396" s="27"/>
      <c r="I396" s="27"/>
      <c r="J396" s="51"/>
    </row>
    <row r="397" spans="5:10" ht="15.75">
      <c r="E397" s="27"/>
      <c r="G397" s="23"/>
      <c r="H397" s="27"/>
      <c r="I397" s="27"/>
      <c r="J397" s="51"/>
    </row>
    <row r="398" spans="5:10" ht="15.75">
      <c r="E398" s="27"/>
      <c r="G398" s="23"/>
      <c r="H398" s="27"/>
      <c r="I398" s="27"/>
      <c r="J398" s="51"/>
    </row>
    <row r="399" spans="5:10" ht="15.75">
      <c r="E399" s="27"/>
      <c r="G399" s="23"/>
      <c r="H399" s="27"/>
      <c r="I399" s="27"/>
      <c r="J399" s="51"/>
    </row>
    <row r="400" spans="5:10" ht="15.75">
      <c r="E400" s="27"/>
      <c r="G400" s="23"/>
      <c r="H400" s="27"/>
      <c r="I400" s="27"/>
      <c r="J400" s="51"/>
    </row>
    <row r="401" spans="5:10" ht="15.75">
      <c r="E401" s="27"/>
      <c r="G401" s="23"/>
      <c r="H401" s="27"/>
      <c r="I401" s="27"/>
      <c r="J401" s="51"/>
    </row>
    <row r="402" spans="5:10" ht="15.75">
      <c r="E402" s="27"/>
      <c r="G402" s="23"/>
      <c r="H402" s="27"/>
      <c r="I402" s="27"/>
      <c r="J402" s="51"/>
    </row>
    <row r="403" spans="5:10" ht="15.75">
      <c r="E403" s="27"/>
      <c r="G403" s="23"/>
      <c r="H403" s="27"/>
      <c r="I403" s="27"/>
      <c r="J403" s="51"/>
    </row>
    <row r="404" spans="5:10" ht="15.75">
      <c r="E404" s="27"/>
      <c r="G404" s="23"/>
      <c r="H404" s="27"/>
      <c r="I404" s="27"/>
      <c r="J404" s="51"/>
    </row>
    <row r="405" spans="5:10" ht="15.75">
      <c r="E405" s="27"/>
      <c r="G405" s="23"/>
      <c r="H405" s="27"/>
      <c r="I405" s="27"/>
      <c r="J405" s="51"/>
    </row>
    <row r="406" spans="5:10" ht="15.75">
      <c r="E406" s="27"/>
      <c r="G406" s="23"/>
      <c r="H406" s="27"/>
      <c r="I406" s="27"/>
      <c r="J406" s="51"/>
    </row>
    <row r="407" spans="5:10" ht="15.75">
      <c r="E407" s="27"/>
      <c r="G407" s="23"/>
      <c r="H407" s="27"/>
      <c r="I407" s="27"/>
      <c r="J407" s="51"/>
    </row>
    <row r="408" spans="5:10" ht="15.75">
      <c r="E408" s="27"/>
      <c r="G408" s="23"/>
      <c r="H408" s="27"/>
      <c r="I408" s="27"/>
      <c r="J408" s="51"/>
    </row>
    <row r="409" spans="5:10" ht="15.75">
      <c r="E409" s="27"/>
      <c r="G409" s="23"/>
      <c r="H409" s="27"/>
      <c r="I409" s="27"/>
      <c r="J409" s="51"/>
    </row>
    <row r="410" spans="5:10" ht="15.75">
      <c r="E410" s="27"/>
      <c r="G410" s="23"/>
      <c r="H410" s="27"/>
      <c r="I410" s="27"/>
      <c r="J410" s="51"/>
    </row>
    <row r="411" spans="5:10" ht="15.75">
      <c r="E411" s="27"/>
      <c r="G411" s="23"/>
      <c r="H411" s="27"/>
      <c r="I411" s="27"/>
      <c r="J411" s="51"/>
    </row>
    <row r="412" spans="5:10" ht="15.75">
      <c r="E412" s="27"/>
      <c r="G412" s="23"/>
      <c r="H412" s="27"/>
      <c r="I412" s="27"/>
      <c r="J412" s="51"/>
    </row>
    <row r="413" spans="5:10" ht="15.75">
      <c r="E413" s="27"/>
      <c r="G413" s="23"/>
      <c r="H413" s="27"/>
      <c r="I413" s="27"/>
      <c r="J413" s="51"/>
    </row>
    <row r="414" spans="5:10" ht="15.75">
      <c r="E414" s="27"/>
      <c r="G414" s="23"/>
      <c r="H414" s="27"/>
      <c r="I414" s="27"/>
      <c r="J414" s="51"/>
    </row>
    <row r="415" spans="5:10" ht="15.75">
      <c r="E415" s="27"/>
      <c r="G415" s="23"/>
      <c r="H415" s="27"/>
      <c r="I415" s="27"/>
      <c r="J415" s="51"/>
    </row>
    <row r="416" spans="5:10" ht="15.75">
      <c r="E416" s="27"/>
      <c r="G416" s="23"/>
      <c r="H416" s="27"/>
      <c r="I416" s="27"/>
      <c r="J416" s="51"/>
    </row>
    <row r="417" spans="5:10" ht="15.75">
      <c r="E417" s="27"/>
      <c r="G417" s="23"/>
      <c r="H417" s="27"/>
      <c r="I417" s="27"/>
      <c r="J417" s="51"/>
    </row>
    <row r="418" spans="5:10" ht="15.75">
      <c r="E418" s="27"/>
      <c r="G418" s="23"/>
      <c r="H418" s="27"/>
      <c r="I418" s="27"/>
      <c r="J418" s="51"/>
    </row>
    <row r="419" spans="5:10" ht="15.75">
      <c r="E419" s="27"/>
      <c r="G419" s="23"/>
      <c r="H419" s="27"/>
      <c r="I419" s="27"/>
      <c r="J419" s="51"/>
    </row>
    <row r="420" spans="5:10" ht="15.75">
      <c r="E420" s="27"/>
      <c r="G420" s="23"/>
      <c r="H420" s="27"/>
      <c r="I420" s="27"/>
      <c r="J420" s="51"/>
    </row>
    <row r="421" spans="5:10" ht="15.75">
      <c r="E421" s="27"/>
      <c r="G421" s="23"/>
      <c r="H421" s="27"/>
      <c r="I421" s="27"/>
      <c r="J421" s="51"/>
    </row>
    <row r="422" spans="5:10" ht="15.75">
      <c r="E422" s="27"/>
      <c r="G422" s="23"/>
      <c r="H422" s="27"/>
      <c r="I422" s="27"/>
      <c r="J422" s="51"/>
    </row>
    <row r="423" spans="5:10" ht="15.75">
      <c r="E423" s="27"/>
      <c r="G423" s="23"/>
      <c r="H423" s="27"/>
      <c r="I423" s="27"/>
      <c r="J423" s="51"/>
    </row>
    <row r="424" spans="5:10" ht="15.75">
      <c r="E424" s="27"/>
      <c r="G424" s="23"/>
      <c r="H424" s="27"/>
      <c r="I424" s="27"/>
      <c r="J424" s="51"/>
    </row>
    <row r="425" spans="5:10" ht="15.75">
      <c r="E425" s="27"/>
      <c r="G425" s="23"/>
      <c r="H425" s="27"/>
      <c r="I425" s="27"/>
      <c r="J425" s="51"/>
    </row>
    <row r="426" spans="5:10" ht="15.75">
      <c r="E426" s="27"/>
      <c r="G426" s="23"/>
      <c r="H426" s="27"/>
      <c r="I426" s="27"/>
      <c r="J426" s="51"/>
    </row>
    <row r="427" spans="5:10" ht="15.75">
      <c r="E427" s="27"/>
      <c r="G427" s="23"/>
      <c r="H427" s="27"/>
      <c r="I427" s="27"/>
      <c r="J427" s="51"/>
    </row>
    <row r="428" spans="5:10" ht="15.75">
      <c r="E428" s="27"/>
      <c r="G428" s="23"/>
      <c r="H428" s="27"/>
      <c r="I428" s="27"/>
      <c r="J428" s="51"/>
    </row>
    <row r="429" spans="5:10" ht="15.75">
      <c r="E429" s="27"/>
      <c r="G429" s="23"/>
      <c r="H429" s="27"/>
      <c r="I429" s="27"/>
      <c r="J429" s="51"/>
    </row>
    <row r="430" spans="5:10" ht="15.75">
      <c r="E430" s="27"/>
      <c r="G430" s="23"/>
      <c r="H430" s="27"/>
      <c r="I430" s="27"/>
      <c r="J430" s="51"/>
    </row>
    <row r="431" spans="5:10" ht="15.75">
      <c r="E431" s="27"/>
      <c r="G431" s="23"/>
      <c r="H431" s="27"/>
      <c r="I431" s="27"/>
      <c r="J431" s="51"/>
    </row>
    <row r="432" spans="5:10" ht="15.75">
      <c r="E432" s="27"/>
      <c r="G432" s="23"/>
      <c r="H432" s="27"/>
      <c r="I432" s="27"/>
      <c r="J432" s="51"/>
    </row>
    <row r="433" spans="5:10" ht="15.75">
      <c r="E433" s="27"/>
      <c r="G433" s="23"/>
      <c r="H433" s="27"/>
      <c r="I433" s="27"/>
      <c r="J433" s="51"/>
    </row>
    <row r="434" spans="5:10" ht="15.75">
      <c r="E434" s="27"/>
      <c r="G434" s="23"/>
      <c r="H434" s="27"/>
      <c r="I434" s="27"/>
      <c r="J434" s="51"/>
    </row>
    <row r="435" spans="5:10" ht="15.75">
      <c r="E435" s="27"/>
      <c r="G435" s="23"/>
      <c r="H435" s="27"/>
      <c r="I435" s="27"/>
      <c r="J435" s="51"/>
    </row>
    <row r="436" spans="5:10" ht="15.75">
      <c r="E436" s="27"/>
      <c r="G436" s="23"/>
      <c r="H436" s="27"/>
      <c r="I436" s="27"/>
      <c r="J436" s="51"/>
    </row>
    <row r="437" spans="5:10" ht="15.75">
      <c r="E437" s="27"/>
      <c r="G437" s="23"/>
      <c r="H437" s="27"/>
      <c r="I437" s="27"/>
      <c r="J437" s="51"/>
    </row>
    <row r="438" spans="5:10" ht="15.75">
      <c r="E438" s="27"/>
      <c r="G438" s="23"/>
      <c r="H438" s="27"/>
      <c r="I438" s="27"/>
      <c r="J438" s="51"/>
    </row>
    <row r="439" spans="5:10" ht="15.75">
      <c r="E439" s="27"/>
      <c r="G439" s="23"/>
      <c r="H439" s="27"/>
      <c r="I439" s="27"/>
      <c r="J439" s="51"/>
    </row>
    <row r="440" spans="5:10" ht="15.75">
      <c r="E440" s="27"/>
      <c r="G440" s="23"/>
      <c r="H440" s="27"/>
      <c r="I440" s="27"/>
      <c r="J440" s="51"/>
    </row>
    <row r="441" spans="5:10" ht="15.75">
      <c r="E441" s="27"/>
      <c r="G441" s="23"/>
      <c r="H441" s="27"/>
      <c r="I441" s="27"/>
      <c r="J441" s="51"/>
    </row>
    <row r="442" spans="5:10" ht="15.75">
      <c r="E442" s="27"/>
      <c r="G442" s="23"/>
      <c r="H442" s="27"/>
      <c r="I442" s="27"/>
      <c r="J442" s="51"/>
    </row>
    <row r="443" spans="5:10" ht="15.75">
      <c r="E443" s="27"/>
      <c r="G443" s="23"/>
      <c r="H443" s="27"/>
      <c r="I443" s="27"/>
      <c r="J443" s="51"/>
    </row>
    <row r="444" spans="5:10" ht="15.75">
      <c r="E444" s="27"/>
      <c r="G444" s="23"/>
      <c r="H444" s="27"/>
      <c r="I444" s="27"/>
      <c r="J444" s="51"/>
    </row>
    <row r="445" spans="5:10" ht="15.75">
      <c r="E445" s="27"/>
      <c r="G445" s="23"/>
      <c r="H445" s="27"/>
      <c r="I445" s="27"/>
      <c r="J445" s="51"/>
    </row>
    <row r="446" spans="5:10" ht="15.75">
      <c r="E446" s="27"/>
      <c r="G446" s="23"/>
      <c r="H446" s="27"/>
      <c r="I446" s="27"/>
      <c r="J446" s="51"/>
    </row>
    <row r="447" spans="5:10" ht="15.75">
      <c r="E447" s="27"/>
      <c r="G447" s="23"/>
      <c r="H447" s="27"/>
      <c r="I447" s="27"/>
      <c r="J447" s="51"/>
    </row>
    <row r="448" spans="5:10" ht="15.75">
      <c r="E448" s="27"/>
      <c r="G448" s="23"/>
      <c r="H448" s="27"/>
      <c r="I448" s="27"/>
      <c r="J448" s="51"/>
    </row>
    <row r="449" spans="5:10" ht="15.75">
      <c r="E449" s="27"/>
      <c r="G449" s="23"/>
      <c r="H449" s="27"/>
      <c r="I449" s="27"/>
      <c r="J449" s="51"/>
    </row>
    <row r="450" spans="5:10" ht="15.75">
      <c r="E450" s="27"/>
      <c r="G450" s="23"/>
      <c r="H450" s="27"/>
      <c r="I450" s="27"/>
      <c r="J450" s="51"/>
    </row>
    <row r="451" spans="5:10" ht="15.75">
      <c r="E451" s="27"/>
      <c r="G451" s="23"/>
      <c r="H451" s="27"/>
      <c r="I451" s="27"/>
      <c r="J451" s="51"/>
    </row>
    <row r="452" spans="5:10" ht="15.75">
      <c r="E452" s="27"/>
      <c r="G452" s="23"/>
      <c r="H452" s="27"/>
      <c r="I452" s="27"/>
      <c r="J452" s="51"/>
    </row>
    <row r="453" spans="5:10" ht="15.75">
      <c r="E453" s="27"/>
      <c r="G453" s="23"/>
      <c r="H453" s="27"/>
      <c r="I453" s="27"/>
      <c r="J453" s="51"/>
    </row>
    <row r="454" spans="5:10" ht="15.75">
      <c r="E454" s="27"/>
      <c r="G454" s="23"/>
      <c r="H454" s="27"/>
      <c r="I454" s="27"/>
      <c r="J454" s="51"/>
    </row>
    <row r="455" spans="5:10" ht="15.75">
      <c r="E455" s="27"/>
      <c r="G455" s="23"/>
      <c r="H455" s="27"/>
      <c r="I455" s="27"/>
      <c r="J455" s="51"/>
    </row>
    <row r="456" spans="5:10" ht="15.75">
      <c r="E456" s="27"/>
      <c r="G456" s="23"/>
      <c r="H456" s="27"/>
      <c r="I456" s="27"/>
      <c r="J456" s="51"/>
    </row>
    <row r="457" spans="5:10" ht="15.75">
      <c r="E457" s="27"/>
      <c r="G457" s="23"/>
      <c r="H457" s="27"/>
      <c r="I457" s="27"/>
      <c r="J457" s="51"/>
    </row>
    <row r="458" spans="5:10" ht="15.75">
      <c r="E458" s="27"/>
      <c r="G458" s="23"/>
      <c r="H458" s="27"/>
      <c r="I458" s="27"/>
      <c r="J458" s="51"/>
    </row>
    <row r="459" spans="5:10" ht="15.75">
      <c r="E459" s="27"/>
      <c r="G459" s="23"/>
      <c r="H459" s="27"/>
      <c r="I459" s="27"/>
      <c r="J459" s="51"/>
    </row>
    <row r="460" spans="5:10" ht="15.75">
      <c r="E460" s="27"/>
      <c r="G460" s="23"/>
      <c r="H460" s="27"/>
      <c r="I460" s="27"/>
      <c r="J460" s="51"/>
    </row>
    <row r="461" spans="5:10" ht="15.75">
      <c r="E461" s="27"/>
      <c r="G461" s="23"/>
      <c r="H461" s="27"/>
      <c r="I461" s="27"/>
      <c r="J461" s="51"/>
    </row>
    <row r="462" spans="5:10" ht="15.75">
      <c r="E462" s="27"/>
      <c r="G462" s="23"/>
      <c r="H462" s="27"/>
      <c r="I462" s="27"/>
      <c r="J462" s="51"/>
    </row>
    <row r="463" spans="5:10" ht="15.75">
      <c r="E463" s="27"/>
      <c r="G463" s="23"/>
      <c r="H463" s="27"/>
      <c r="I463" s="27"/>
      <c r="J463" s="51"/>
    </row>
    <row r="464" spans="5:10" ht="15.75">
      <c r="E464" s="27"/>
      <c r="G464" s="23"/>
      <c r="H464" s="27"/>
      <c r="I464" s="27"/>
      <c r="J464" s="51"/>
    </row>
    <row r="465" spans="5:10" ht="15.75">
      <c r="E465" s="27"/>
      <c r="G465" s="23"/>
      <c r="H465" s="27"/>
      <c r="I465" s="27"/>
      <c r="J465" s="51"/>
    </row>
    <row r="466" spans="5:10" ht="15.75">
      <c r="E466" s="27"/>
      <c r="G466" s="23"/>
      <c r="H466" s="27"/>
      <c r="I466" s="27"/>
      <c r="J466" s="51"/>
    </row>
    <row r="467" spans="5:10" ht="15.75">
      <c r="E467" s="27"/>
      <c r="G467" s="23"/>
      <c r="H467" s="27"/>
      <c r="I467" s="27"/>
      <c r="J467" s="51"/>
    </row>
    <row r="468" spans="5:10" ht="15.75">
      <c r="E468" s="27"/>
      <c r="G468" s="23"/>
      <c r="H468" s="27"/>
      <c r="I468" s="27"/>
      <c r="J468" s="51"/>
    </row>
    <row r="469" spans="5:10" ht="15.75">
      <c r="E469" s="27"/>
      <c r="G469" s="23"/>
      <c r="H469" s="27"/>
      <c r="I469" s="27"/>
      <c r="J469" s="51"/>
    </row>
    <row r="470" spans="5:10" ht="15.75">
      <c r="E470" s="27"/>
      <c r="G470" s="23"/>
      <c r="H470" s="27"/>
      <c r="I470" s="27"/>
      <c r="J470" s="51"/>
    </row>
    <row r="471" spans="5:10" ht="15.75">
      <c r="E471" s="27"/>
      <c r="G471" s="23"/>
      <c r="H471" s="27"/>
      <c r="I471" s="27"/>
      <c r="J471" s="51"/>
    </row>
    <row r="472" spans="5:10" ht="15.75">
      <c r="E472" s="27"/>
      <c r="G472" s="23"/>
      <c r="H472" s="27"/>
      <c r="I472" s="27"/>
      <c r="J472" s="51"/>
    </row>
    <row r="473" spans="5:10" ht="15.75">
      <c r="E473" s="27"/>
      <c r="G473" s="23"/>
      <c r="H473" s="27"/>
      <c r="I473" s="27"/>
      <c r="J473" s="51"/>
    </row>
    <row r="474" spans="5:10" ht="15.75">
      <c r="E474" s="27"/>
      <c r="G474" s="23"/>
      <c r="H474" s="27"/>
      <c r="I474" s="27"/>
      <c r="J474" s="51"/>
    </row>
    <row r="475" spans="5:10" ht="15.75">
      <c r="E475" s="27"/>
      <c r="G475" s="23"/>
      <c r="H475" s="27"/>
      <c r="I475" s="27"/>
      <c r="J475" s="51"/>
    </row>
    <row r="476" spans="5:10" ht="15.75">
      <c r="E476" s="27"/>
      <c r="G476" s="23"/>
      <c r="H476" s="27"/>
      <c r="I476" s="27"/>
      <c r="J476" s="51"/>
    </row>
    <row r="477" spans="5:10" ht="15.75">
      <c r="E477" s="27"/>
      <c r="G477" s="23"/>
      <c r="H477" s="27"/>
      <c r="I477" s="27"/>
      <c r="J477" s="51"/>
    </row>
    <row r="478" spans="5:10" ht="15.75">
      <c r="E478" s="27"/>
      <c r="G478" s="23"/>
      <c r="H478" s="27"/>
      <c r="I478" s="27"/>
      <c r="J478" s="51"/>
    </row>
    <row r="479" spans="5:10" ht="15.75">
      <c r="E479" s="27"/>
      <c r="G479" s="23"/>
      <c r="H479" s="27"/>
      <c r="I479" s="27"/>
      <c r="J479" s="51"/>
    </row>
    <row r="480" spans="5:10" ht="15.75">
      <c r="E480" s="27"/>
      <c r="G480" s="23"/>
      <c r="H480" s="27"/>
      <c r="I480" s="27"/>
      <c r="J480" s="51"/>
    </row>
    <row r="481" spans="5:10" ht="15.75">
      <c r="E481" s="27"/>
      <c r="G481" s="23"/>
      <c r="H481" s="27"/>
      <c r="I481" s="27"/>
      <c r="J481" s="51"/>
    </row>
    <row r="482" spans="5:10" ht="15.75">
      <c r="E482" s="27"/>
      <c r="G482" s="23"/>
      <c r="H482" s="27"/>
      <c r="I482" s="27"/>
      <c r="J482" s="51"/>
    </row>
    <row r="483" spans="5:10" ht="15.75">
      <c r="E483" s="27"/>
      <c r="G483" s="23"/>
      <c r="H483" s="27"/>
      <c r="I483" s="27"/>
      <c r="J483" s="51"/>
    </row>
    <row r="484" spans="5:10" ht="15.75">
      <c r="E484" s="27"/>
      <c r="G484" s="23"/>
      <c r="H484" s="27"/>
      <c r="I484" s="27"/>
      <c r="J484" s="51"/>
    </row>
    <row r="485" spans="5:10" ht="15.75">
      <c r="E485" s="27"/>
      <c r="G485" s="23"/>
      <c r="H485" s="27"/>
      <c r="I485" s="27"/>
      <c r="J485" s="51"/>
    </row>
    <row r="486" spans="5:10" ht="15.75">
      <c r="E486" s="27"/>
      <c r="G486" s="23"/>
      <c r="H486" s="27"/>
      <c r="I486" s="27"/>
      <c r="J486" s="51"/>
    </row>
    <row r="487" spans="5:10" ht="15.75">
      <c r="E487" s="27"/>
      <c r="G487" s="23"/>
      <c r="H487" s="27"/>
      <c r="I487" s="27"/>
      <c r="J487" s="51"/>
    </row>
    <row r="488" spans="5:10" ht="15.75">
      <c r="E488" s="27"/>
      <c r="G488" s="23"/>
      <c r="H488" s="27"/>
      <c r="I488" s="27"/>
      <c r="J488" s="51"/>
    </row>
    <row r="489" spans="5:10" ht="15.75">
      <c r="E489" s="27"/>
      <c r="G489" s="23"/>
      <c r="H489" s="27"/>
      <c r="I489" s="27"/>
      <c r="J489" s="51"/>
    </row>
    <row r="490" spans="5:10" ht="15.75">
      <c r="E490" s="27"/>
      <c r="G490" s="23"/>
      <c r="H490" s="27"/>
      <c r="I490" s="27"/>
      <c r="J490" s="51"/>
    </row>
    <row r="491" spans="5:10" ht="15.75">
      <c r="E491" s="27"/>
      <c r="G491" s="23"/>
      <c r="H491" s="27"/>
      <c r="I491" s="27"/>
      <c r="J491" s="51"/>
    </row>
    <row r="492" spans="5:10" ht="15.75">
      <c r="E492" s="27"/>
      <c r="G492" s="23"/>
      <c r="H492" s="27"/>
      <c r="I492" s="27"/>
      <c r="J492" s="51"/>
    </row>
    <row r="493" spans="5:10" ht="15.75">
      <c r="E493" s="27"/>
      <c r="G493" s="23"/>
      <c r="H493" s="27"/>
      <c r="I493" s="27"/>
      <c r="J493" s="51"/>
    </row>
    <row r="494" spans="5:10" ht="15.75">
      <c r="E494" s="27"/>
      <c r="G494" s="23"/>
      <c r="H494" s="27"/>
      <c r="I494" s="27"/>
      <c r="J494" s="51"/>
    </row>
    <row r="495" spans="5:10" ht="15.75">
      <c r="E495" s="27"/>
      <c r="G495" s="23"/>
      <c r="H495" s="27"/>
      <c r="I495" s="27"/>
      <c r="J495" s="51"/>
    </row>
    <row r="496" spans="5:10" ht="15.75">
      <c r="E496" s="27"/>
      <c r="G496" s="23"/>
      <c r="H496" s="27"/>
      <c r="I496" s="27"/>
      <c r="J496" s="51"/>
    </row>
    <row r="497" spans="5:10" ht="15.75">
      <c r="E497" s="27"/>
      <c r="G497" s="23"/>
      <c r="H497" s="27"/>
      <c r="I497" s="27"/>
      <c r="J497" s="51"/>
    </row>
    <row r="498" spans="5:10" ht="15.75">
      <c r="E498" s="27"/>
      <c r="G498" s="23"/>
      <c r="H498" s="27"/>
      <c r="I498" s="27"/>
      <c r="J498" s="51"/>
    </row>
    <row r="499" spans="5:10" ht="15.75">
      <c r="E499" s="27"/>
      <c r="G499" s="23"/>
      <c r="H499" s="27"/>
      <c r="I499" s="27"/>
      <c r="J499" s="51"/>
    </row>
    <row r="500" spans="5:10" ht="15.75">
      <c r="E500" s="27"/>
      <c r="G500" s="23"/>
      <c r="H500" s="27"/>
      <c r="I500" s="27"/>
      <c r="J500" s="51"/>
    </row>
    <row r="501" spans="5:10" ht="15.75">
      <c r="E501" s="27"/>
      <c r="G501" s="23"/>
      <c r="H501" s="27"/>
      <c r="I501" s="27"/>
      <c r="J501" s="51"/>
    </row>
    <row r="502" spans="5:10" ht="15.75">
      <c r="E502" s="27"/>
      <c r="G502" s="23"/>
      <c r="H502" s="27"/>
      <c r="I502" s="27"/>
      <c r="J502" s="51"/>
    </row>
    <row r="503" spans="5:10" ht="15.75">
      <c r="E503" s="27"/>
      <c r="G503" s="23"/>
      <c r="H503" s="27"/>
      <c r="I503" s="27"/>
      <c r="J503" s="51"/>
    </row>
    <row r="504" spans="5:10" ht="15.75">
      <c r="E504" s="27"/>
      <c r="G504" s="23"/>
      <c r="H504" s="27"/>
      <c r="I504" s="27"/>
      <c r="J504" s="51"/>
    </row>
    <row r="505" spans="5:10" ht="15.75">
      <c r="E505" s="27"/>
      <c r="G505" s="23"/>
      <c r="H505" s="27"/>
      <c r="I505" s="27"/>
      <c r="J505" s="51"/>
    </row>
    <row r="506" spans="5:10" ht="15.75">
      <c r="E506" s="27"/>
      <c r="G506" s="23"/>
      <c r="H506" s="27"/>
      <c r="I506" s="27"/>
      <c r="J506" s="51"/>
    </row>
    <row r="507" spans="5:10" ht="15.75">
      <c r="E507" s="27"/>
      <c r="G507" s="23"/>
      <c r="H507" s="27"/>
      <c r="I507" s="27"/>
      <c r="J507" s="51"/>
    </row>
    <row r="508" spans="5:10" ht="15.75">
      <c r="E508" s="27"/>
      <c r="G508" s="23"/>
      <c r="H508" s="27"/>
      <c r="I508" s="27"/>
      <c r="J508" s="51"/>
    </row>
    <row r="509" spans="5:10" ht="15.75">
      <c r="E509" s="27"/>
      <c r="G509" s="23"/>
      <c r="H509" s="27"/>
      <c r="I509" s="27"/>
      <c r="J509" s="51"/>
    </row>
    <row r="510" spans="5:10" ht="15.75">
      <c r="E510" s="27"/>
      <c r="G510" s="23"/>
      <c r="H510" s="27"/>
      <c r="I510" s="27"/>
      <c r="J510" s="51"/>
    </row>
    <row r="511" spans="5:10" ht="15.75">
      <c r="E511" s="27"/>
      <c r="G511" s="23"/>
      <c r="H511" s="27"/>
      <c r="I511" s="27"/>
      <c r="J511" s="51"/>
    </row>
    <row r="512" spans="5:10" ht="15.75">
      <c r="E512" s="27"/>
      <c r="G512" s="23"/>
      <c r="H512" s="27"/>
      <c r="I512" s="27"/>
      <c r="J512" s="51"/>
    </row>
    <row r="513" spans="5:10" ht="15.75">
      <c r="E513" s="27"/>
      <c r="G513" s="23"/>
      <c r="H513" s="27"/>
      <c r="I513" s="27"/>
      <c r="J513" s="51"/>
    </row>
    <row r="514" spans="5:10" ht="15.75">
      <c r="E514" s="27"/>
      <c r="G514" s="23"/>
      <c r="H514" s="27"/>
      <c r="I514" s="27"/>
      <c r="J514" s="51"/>
    </row>
    <row r="515" spans="5:10" ht="15.75">
      <c r="E515" s="27"/>
      <c r="G515" s="23"/>
      <c r="H515" s="27"/>
      <c r="I515" s="27"/>
      <c r="J515" s="51"/>
    </row>
    <row r="516" spans="5:10" ht="15.75">
      <c r="E516" s="27"/>
      <c r="G516" s="23"/>
      <c r="H516" s="27"/>
      <c r="I516" s="27"/>
      <c r="J516" s="51"/>
    </row>
    <row r="517" spans="5:10" ht="15.75">
      <c r="E517" s="27"/>
      <c r="G517" s="23"/>
      <c r="H517" s="27"/>
      <c r="I517" s="27"/>
      <c r="J517" s="51"/>
    </row>
    <row r="518" spans="5:10" ht="15.75">
      <c r="E518" s="27"/>
      <c r="G518" s="23"/>
      <c r="H518" s="27"/>
      <c r="I518" s="27"/>
      <c r="J518" s="51"/>
    </row>
    <row r="519" spans="5:10" ht="15.75">
      <c r="E519" s="27"/>
      <c r="G519" s="23"/>
      <c r="H519" s="27"/>
      <c r="I519" s="27"/>
      <c r="J519" s="51"/>
    </row>
    <row r="520" spans="5:10" ht="15.75">
      <c r="E520" s="27"/>
      <c r="G520" s="23"/>
      <c r="H520" s="27"/>
      <c r="I520" s="27"/>
      <c r="J520" s="51"/>
    </row>
    <row r="521" spans="5:10" ht="15.75">
      <c r="E521" s="27"/>
      <c r="G521" s="23"/>
      <c r="H521" s="27"/>
      <c r="I521" s="27"/>
      <c r="J521" s="51"/>
    </row>
    <row r="522" spans="5:10" ht="15.75">
      <c r="E522" s="27"/>
      <c r="G522" s="23"/>
      <c r="H522" s="27"/>
      <c r="I522" s="27"/>
      <c r="J522" s="51"/>
    </row>
    <row r="523" spans="5:10" ht="15.75">
      <c r="E523" s="27"/>
      <c r="G523" s="23"/>
      <c r="H523" s="27"/>
      <c r="I523" s="27"/>
      <c r="J523" s="51"/>
    </row>
    <row r="524" spans="5:10" ht="15.75">
      <c r="E524" s="27"/>
      <c r="G524" s="23"/>
      <c r="H524" s="27"/>
      <c r="I524" s="27"/>
      <c r="J524" s="51"/>
    </row>
    <row r="525" spans="5:10" ht="15.75">
      <c r="E525" s="27"/>
      <c r="G525" s="23"/>
      <c r="H525" s="27"/>
      <c r="I525" s="27"/>
      <c r="J525" s="51"/>
    </row>
    <row r="526" spans="5:10" ht="15.75">
      <c r="E526" s="27"/>
      <c r="G526" s="23"/>
      <c r="H526" s="27"/>
      <c r="I526" s="27"/>
      <c r="J526" s="51"/>
    </row>
    <row r="527" spans="5:10" ht="15.75">
      <c r="E527" s="27"/>
      <c r="G527" s="23"/>
      <c r="H527" s="27"/>
      <c r="I527" s="27"/>
      <c r="J527" s="51"/>
    </row>
    <row r="528" spans="5:10" ht="15.75">
      <c r="E528" s="27"/>
      <c r="G528" s="23"/>
      <c r="H528" s="27"/>
      <c r="I528" s="27"/>
      <c r="J528" s="51"/>
    </row>
    <row r="529" spans="5:10" ht="15.75">
      <c r="E529" s="27"/>
      <c r="G529" s="23"/>
      <c r="H529" s="27"/>
      <c r="I529" s="27"/>
      <c r="J529" s="51"/>
    </row>
    <row r="530" spans="5:10" ht="15.75">
      <c r="E530" s="27"/>
      <c r="G530" s="23"/>
      <c r="H530" s="27"/>
      <c r="I530" s="27"/>
      <c r="J530" s="51"/>
    </row>
    <row r="531" spans="5:10" ht="15.75">
      <c r="E531" s="27"/>
      <c r="G531" s="23"/>
      <c r="H531" s="27"/>
      <c r="I531" s="27"/>
      <c r="J531" s="51"/>
    </row>
    <row r="532" spans="5:10" ht="15.75">
      <c r="E532" s="27"/>
      <c r="G532" s="23"/>
      <c r="H532" s="27"/>
      <c r="I532" s="27"/>
      <c r="J532" s="51"/>
    </row>
    <row r="533" spans="5:10" ht="15.75">
      <c r="E533" s="27"/>
      <c r="G533" s="23"/>
      <c r="H533" s="27"/>
      <c r="I533" s="27"/>
      <c r="J533" s="51"/>
    </row>
    <row r="534" spans="5:10" ht="15.75">
      <c r="E534" s="27"/>
      <c r="G534" s="23"/>
      <c r="H534" s="27"/>
      <c r="I534" s="27"/>
      <c r="J534" s="51"/>
    </row>
    <row r="535" spans="5:10" ht="15.75">
      <c r="E535" s="27"/>
      <c r="G535" s="23"/>
      <c r="H535" s="27"/>
      <c r="I535" s="27"/>
      <c r="J535" s="51"/>
    </row>
    <row r="536" spans="5:10" ht="15.75">
      <c r="E536" s="27"/>
      <c r="G536" s="23"/>
      <c r="H536" s="27"/>
      <c r="I536" s="27"/>
      <c r="J536" s="51"/>
    </row>
    <row r="537" spans="5:10" ht="15.75">
      <c r="E537" s="27"/>
      <c r="G537" s="23"/>
      <c r="H537" s="27"/>
      <c r="I537" s="27"/>
      <c r="J537" s="51"/>
    </row>
    <row r="538" spans="5:10" ht="15.75">
      <c r="E538" s="27"/>
      <c r="G538" s="23"/>
      <c r="H538" s="27"/>
      <c r="I538" s="27"/>
      <c r="J538" s="51"/>
    </row>
    <row r="539" spans="5:10" ht="15.75">
      <c r="E539" s="27"/>
      <c r="G539" s="23"/>
      <c r="H539" s="27"/>
      <c r="I539" s="27"/>
      <c r="J539" s="51"/>
    </row>
    <row r="540" spans="5:10" ht="15.75">
      <c r="E540" s="27"/>
      <c r="G540" s="23"/>
      <c r="H540" s="27"/>
      <c r="I540" s="27"/>
      <c r="J540" s="51"/>
    </row>
    <row r="541" spans="5:10" ht="15.75">
      <c r="E541" s="27"/>
      <c r="G541" s="23"/>
      <c r="H541" s="27"/>
      <c r="I541" s="27"/>
      <c r="J541" s="51"/>
    </row>
    <row r="542" spans="5:10" ht="15.75">
      <c r="E542" s="27"/>
      <c r="G542" s="23"/>
      <c r="H542" s="27"/>
      <c r="I542" s="27"/>
      <c r="J542" s="51"/>
    </row>
    <row r="543" spans="5:10" ht="15.75">
      <c r="E543" s="27"/>
      <c r="G543" s="23"/>
      <c r="H543" s="27"/>
      <c r="I543" s="27"/>
      <c r="J543" s="51"/>
    </row>
    <row r="544" spans="5:10" ht="15.75">
      <c r="E544" s="27"/>
      <c r="G544" s="23"/>
      <c r="H544" s="27"/>
      <c r="I544" s="27"/>
      <c r="J544" s="51"/>
    </row>
    <row r="545" spans="5:10" ht="15.75">
      <c r="E545" s="27"/>
      <c r="G545" s="23"/>
      <c r="H545" s="27"/>
      <c r="I545" s="27"/>
      <c r="J545" s="51"/>
    </row>
    <row r="546" spans="5:10" ht="15.75">
      <c r="E546" s="27"/>
      <c r="G546" s="23"/>
      <c r="H546" s="27"/>
      <c r="I546" s="27"/>
      <c r="J546" s="51"/>
    </row>
    <row r="547" spans="5:10" ht="15.75">
      <c r="E547" s="27"/>
      <c r="G547" s="23"/>
      <c r="H547" s="27"/>
      <c r="I547" s="27"/>
      <c r="J547" s="51"/>
    </row>
    <row r="548" spans="5:10" ht="15.75">
      <c r="E548" s="27"/>
      <c r="G548" s="23"/>
      <c r="H548" s="27"/>
      <c r="I548" s="27"/>
      <c r="J548" s="51"/>
    </row>
    <row r="549" spans="5:10" ht="15.75">
      <c r="E549" s="27"/>
      <c r="G549" s="23"/>
      <c r="H549" s="27"/>
      <c r="I549" s="27"/>
      <c r="J549" s="51"/>
    </row>
    <row r="550" spans="5:10" ht="15.75">
      <c r="E550" s="27"/>
      <c r="G550" s="23"/>
      <c r="H550" s="27"/>
      <c r="I550" s="27"/>
      <c r="J550" s="51"/>
    </row>
    <row r="551" spans="5:10" ht="15.75">
      <c r="E551" s="27"/>
      <c r="G551" s="23"/>
      <c r="H551" s="27"/>
      <c r="I551" s="27"/>
      <c r="J551" s="51"/>
    </row>
    <row r="552" spans="5:10" ht="15.75">
      <c r="E552" s="27"/>
      <c r="G552" s="23"/>
      <c r="H552" s="27"/>
      <c r="I552" s="27"/>
      <c r="J552" s="51"/>
    </row>
    <row r="553" spans="5:10" ht="15.75">
      <c r="E553" s="27"/>
      <c r="G553" s="23"/>
      <c r="H553" s="27"/>
      <c r="I553" s="27"/>
      <c r="J553" s="51"/>
    </row>
    <row r="554" spans="5:10" ht="15.75">
      <c r="E554" s="27"/>
      <c r="G554" s="23"/>
      <c r="H554" s="27"/>
      <c r="I554" s="27"/>
      <c r="J554" s="51"/>
    </row>
    <row r="555" spans="5:10" ht="15.75">
      <c r="E555" s="27"/>
      <c r="G555" s="23"/>
      <c r="H555" s="27"/>
      <c r="I555" s="27"/>
      <c r="J555" s="51"/>
    </row>
    <row r="556" spans="5:10" ht="15.75">
      <c r="E556" s="27"/>
      <c r="G556" s="23"/>
      <c r="H556" s="27"/>
      <c r="I556" s="27"/>
      <c r="J556" s="51"/>
    </row>
    <row r="557" spans="5:10" ht="15.75">
      <c r="E557" s="27"/>
      <c r="G557" s="23"/>
      <c r="H557" s="27"/>
      <c r="I557" s="27"/>
      <c r="J557" s="51"/>
    </row>
    <row r="558" spans="5:10" ht="15.75">
      <c r="E558" s="27"/>
      <c r="G558" s="23"/>
      <c r="H558" s="27"/>
      <c r="I558" s="27"/>
      <c r="J558" s="51"/>
    </row>
    <row r="559" spans="5:10" ht="15.75">
      <c r="E559" s="27"/>
      <c r="G559" s="23"/>
      <c r="H559" s="27"/>
      <c r="I559" s="27"/>
      <c r="J559" s="51"/>
    </row>
    <row r="560" spans="5:10" ht="15.75">
      <c r="E560" s="27"/>
      <c r="G560" s="23"/>
      <c r="H560" s="27"/>
      <c r="I560" s="27"/>
      <c r="J560" s="51"/>
    </row>
    <row r="561" spans="5:10" ht="15.75">
      <c r="E561" s="27"/>
      <c r="G561" s="23"/>
      <c r="H561" s="27"/>
      <c r="I561" s="27"/>
      <c r="J561" s="51"/>
    </row>
    <row r="562" spans="5:10" ht="15.75">
      <c r="E562" s="27"/>
      <c r="G562" s="23"/>
      <c r="H562" s="27"/>
      <c r="I562" s="27"/>
      <c r="J562" s="51"/>
    </row>
    <row r="563" spans="5:10" ht="15.75">
      <c r="E563" s="27"/>
      <c r="G563" s="23"/>
      <c r="H563" s="27"/>
      <c r="I563" s="27"/>
      <c r="J563" s="51"/>
    </row>
    <row r="564" spans="5:10" ht="15.75">
      <c r="E564" s="27"/>
      <c r="G564" s="23"/>
      <c r="H564" s="27"/>
      <c r="I564" s="27"/>
      <c r="J564" s="51"/>
    </row>
    <row r="565" spans="5:10" ht="15.75">
      <c r="E565" s="27"/>
      <c r="G565" s="23"/>
      <c r="H565" s="27"/>
      <c r="I565" s="27"/>
      <c r="J565" s="51"/>
    </row>
    <row r="566" spans="5:10" ht="15.75">
      <c r="E566" s="27"/>
      <c r="G566" s="23"/>
      <c r="H566" s="27"/>
      <c r="I566" s="27"/>
      <c r="J566" s="51"/>
    </row>
    <row r="567" spans="5:10" ht="15.75">
      <c r="E567" s="27"/>
      <c r="G567" s="23"/>
      <c r="H567" s="27"/>
      <c r="I567" s="27"/>
      <c r="J567" s="51"/>
    </row>
    <row r="568" spans="5:10" ht="15.75">
      <c r="E568" s="27"/>
      <c r="G568" s="23"/>
      <c r="H568" s="27"/>
      <c r="I568" s="27"/>
      <c r="J568" s="51"/>
    </row>
    <row r="569" spans="5:10" ht="15.75">
      <c r="E569" s="27"/>
      <c r="G569" s="23"/>
      <c r="H569" s="27"/>
      <c r="I569" s="27"/>
      <c r="J569" s="51"/>
    </row>
    <row r="570" spans="5:10" ht="15.75">
      <c r="E570" s="27"/>
      <c r="G570" s="23"/>
      <c r="H570" s="27"/>
      <c r="I570" s="27"/>
      <c r="J570" s="51"/>
    </row>
    <row r="571" spans="5:10" ht="15.75">
      <c r="E571" s="27"/>
      <c r="G571" s="23"/>
      <c r="H571" s="27"/>
      <c r="I571" s="27"/>
      <c r="J571" s="51"/>
    </row>
    <row r="572" spans="5:10" ht="15.75">
      <c r="E572" s="27"/>
      <c r="G572" s="23"/>
      <c r="H572" s="27"/>
      <c r="I572" s="27"/>
      <c r="J572" s="51"/>
    </row>
    <row r="573" spans="5:10" ht="15.75">
      <c r="E573" s="27"/>
      <c r="G573" s="23"/>
      <c r="H573" s="27"/>
      <c r="I573" s="27"/>
      <c r="J573" s="51"/>
    </row>
    <row r="574" spans="5:10" ht="15.75">
      <c r="E574" s="27"/>
      <c r="G574" s="23"/>
      <c r="H574" s="27"/>
      <c r="I574" s="27"/>
      <c r="J574" s="51"/>
    </row>
    <row r="575" spans="5:10" ht="15.75">
      <c r="E575" s="27"/>
      <c r="G575" s="23"/>
      <c r="H575" s="27"/>
      <c r="I575" s="27"/>
      <c r="J575" s="51"/>
    </row>
    <row r="576" spans="5:10" ht="15.75">
      <c r="E576" s="27"/>
      <c r="G576" s="23"/>
      <c r="H576" s="27"/>
      <c r="I576" s="27"/>
      <c r="J576" s="51"/>
    </row>
    <row r="577" spans="5:10" ht="15.75">
      <c r="E577" s="27"/>
      <c r="G577" s="23"/>
      <c r="H577" s="27"/>
      <c r="I577" s="27"/>
      <c r="J577" s="51"/>
    </row>
    <row r="578" spans="5:10" ht="15.75">
      <c r="E578" s="27"/>
      <c r="G578" s="23"/>
      <c r="H578" s="27"/>
      <c r="I578" s="27"/>
      <c r="J578" s="51"/>
    </row>
    <row r="579" spans="5:10" ht="15.75">
      <c r="E579" s="27"/>
      <c r="G579" s="23"/>
      <c r="H579" s="27"/>
      <c r="I579" s="27"/>
      <c r="J579" s="51"/>
    </row>
    <row r="580" spans="5:10" ht="15.75">
      <c r="E580" s="27"/>
      <c r="G580" s="23"/>
      <c r="H580" s="27"/>
      <c r="I580" s="27"/>
      <c r="J580" s="51"/>
    </row>
    <row r="581" spans="5:10" ht="15.75">
      <c r="E581" s="27"/>
      <c r="G581" s="23"/>
      <c r="H581" s="27"/>
      <c r="I581" s="27"/>
      <c r="J581" s="51"/>
    </row>
    <row r="582" spans="5:10" ht="15.75">
      <c r="E582" s="27"/>
      <c r="G582" s="23"/>
      <c r="H582" s="27"/>
      <c r="I582" s="27"/>
      <c r="J582" s="51"/>
    </row>
    <row r="583" spans="5:10" ht="15.75">
      <c r="E583" s="27"/>
      <c r="G583" s="23"/>
      <c r="H583" s="27"/>
      <c r="I583" s="27"/>
      <c r="J583" s="51"/>
    </row>
    <row r="584" spans="5:10" ht="15.75">
      <c r="E584" s="27"/>
      <c r="G584" s="23"/>
      <c r="H584" s="27"/>
      <c r="I584" s="27"/>
      <c r="J584" s="51"/>
    </row>
    <row r="585" spans="5:10" ht="15.75">
      <c r="E585" s="27"/>
      <c r="G585" s="23"/>
      <c r="H585" s="27"/>
      <c r="I585" s="27"/>
      <c r="J585" s="51"/>
    </row>
    <row r="586" spans="5:10" ht="15.75">
      <c r="E586" s="27"/>
      <c r="G586" s="23"/>
      <c r="H586" s="27"/>
      <c r="I586" s="27"/>
      <c r="J586" s="51"/>
    </row>
    <row r="587" spans="5:10" ht="15.75">
      <c r="E587" s="27"/>
      <c r="G587" s="23"/>
      <c r="H587" s="27"/>
      <c r="I587" s="27"/>
      <c r="J587" s="51"/>
    </row>
    <row r="588" spans="5:10" ht="15.75">
      <c r="E588" s="27"/>
      <c r="G588" s="23"/>
      <c r="H588" s="27"/>
      <c r="I588" s="27"/>
      <c r="J588" s="51"/>
    </row>
    <row r="589" spans="5:10" ht="15.75">
      <c r="E589" s="27"/>
      <c r="G589" s="23"/>
      <c r="H589" s="27"/>
      <c r="I589" s="27"/>
      <c r="J589" s="51"/>
    </row>
    <row r="590" spans="5:10" ht="15.75">
      <c r="E590" s="27"/>
      <c r="G590" s="23"/>
      <c r="H590" s="27"/>
      <c r="I590" s="27"/>
      <c r="J590" s="51"/>
    </row>
    <row r="591" spans="5:10" ht="15.75">
      <c r="E591" s="27"/>
      <c r="G591" s="23"/>
      <c r="H591" s="27"/>
      <c r="I591" s="27"/>
      <c r="J591" s="51"/>
    </row>
    <row r="592" spans="5:10" ht="15.75">
      <c r="E592" s="27"/>
      <c r="G592" s="23"/>
      <c r="H592" s="27"/>
      <c r="I592" s="27"/>
      <c r="J592" s="51"/>
    </row>
    <row r="593" spans="5:10" ht="15.75">
      <c r="E593" s="27"/>
      <c r="G593" s="23"/>
      <c r="H593" s="27"/>
      <c r="I593" s="27"/>
      <c r="J593" s="51"/>
    </row>
    <row r="594" spans="5:10" ht="15.75">
      <c r="E594" s="27"/>
      <c r="G594" s="23"/>
      <c r="H594" s="27"/>
      <c r="I594" s="27"/>
      <c r="J594" s="51"/>
    </row>
    <row r="595" spans="5:10" ht="15.75">
      <c r="E595" s="27"/>
      <c r="G595" s="23"/>
      <c r="H595" s="27"/>
      <c r="I595" s="27"/>
      <c r="J595" s="51"/>
    </row>
    <row r="596" spans="5:10" ht="15.75">
      <c r="E596" s="27"/>
      <c r="G596" s="23"/>
      <c r="H596" s="27"/>
      <c r="I596" s="27"/>
      <c r="J596" s="51"/>
    </row>
    <row r="597" spans="5:10" ht="15.75">
      <c r="E597" s="27"/>
      <c r="G597" s="23"/>
      <c r="H597" s="27"/>
      <c r="I597" s="27"/>
      <c r="J597" s="51"/>
    </row>
    <row r="598" spans="5:10" ht="15.75">
      <c r="E598" s="27"/>
      <c r="G598" s="23"/>
      <c r="H598" s="27"/>
      <c r="I598" s="27"/>
      <c r="J598" s="51"/>
    </row>
    <row r="599" spans="5:10" ht="15.75">
      <c r="E599" s="27"/>
      <c r="G599" s="23"/>
      <c r="H599" s="27"/>
      <c r="I599" s="27"/>
      <c r="J599" s="51"/>
    </row>
    <row r="600" spans="5:10" ht="15.75">
      <c r="E600" s="27"/>
      <c r="G600" s="23"/>
      <c r="H600" s="27"/>
      <c r="I600" s="27"/>
      <c r="J600" s="51"/>
    </row>
    <row r="601" spans="5:10" ht="15.75">
      <c r="E601" s="27"/>
      <c r="G601" s="23"/>
      <c r="H601" s="27"/>
      <c r="I601" s="27"/>
      <c r="J601" s="51"/>
    </row>
    <row r="602" spans="5:10" ht="15.75">
      <c r="E602" s="27"/>
      <c r="G602" s="23"/>
      <c r="H602" s="27"/>
      <c r="I602" s="27"/>
      <c r="J602" s="51"/>
    </row>
    <row r="603" spans="5:10" ht="15.75">
      <c r="E603" s="27"/>
      <c r="G603" s="23"/>
      <c r="H603" s="27"/>
      <c r="I603" s="27"/>
      <c r="J603" s="51"/>
    </row>
    <row r="604" spans="5:10" ht="15.75">
      <c r="E604" s="27"/>
      <c r="G604" s="23"/>
      <c r="H604" s="27"/>
      <c r="I604" s="27"/>
      <c r="J604" s="51"/>
    </row>
    <row r="605" spans="5:10" ht="15.75">
      <c r="E605" s="27"/>
      <c r="G605" s="23"/>
      <c r="H605" s="27"/>
      <c r="I605" s="27"/>
      <c r="J605" s="51"/>
    </row>
    <row r="606" spans="5:10" ht="15.75">
      <c r="E606" s="27"/>
      <c r="G606" s="23"/>
      <c r="H606" s="27"/>
      <c r="I606" s="27"/>
      <c r="J606" s="51"/>
    </row>
    <row r="607" spans="5:10" ht="15.75">
      <c r="E607" s="27"/>
      <c r="G607" s="23"/>
      <c r="H607" s="27"/>
      <c r="I607" s="27"/>
      <c r="J607" s="51"/>
    </row>
    <row r="608" spans="5:10" ht="15.75">
      <c r="E608" s="27"/>
      <c r="G608" s="23"/>
      <c r="H608" s="27"/>
      <c r="I608" s="27"/>
      <c r="J608" s="51"/>
    </row>
    <row r="609" spans="5:10" ht="15.75">
      <c r="E609" s="27"/>
      <c r="G609" s="23"/>
      <c r="H609" s="27"/>
      <c r="I609" s="27"/>
      <c r="J609" s="51"/>
    </row>
    <row r="610" spans="5:10" ht="15.75">
      <c r="E610" s="27"/>
      <c r="G610" s="23"/>
      <c r="H610" s="27"/>
      <c r="I610" s="27"/>
      <c r="J610" s="51"/>
    </row>
    <row r="611" spans="5:10" ht="15.75">
      <c r="E611" s="27"/>
      <c r="G611" s="23"/>
      <c r="H611" s="27"/>
      <c r="I611" s="27"/>
      <c r="J611" s="51"/>
    </row>
    <row r="612" spans="5:10" ht="15.75">
      <c r="E612" s="27"/>
      <c r="G612" s="23"/>
      <c r="H612" s="27"/>
      <c r="I612" s="27"/>
      <c r="J612" s="51"/>
    </row>
    <row r="613" spans="5:10" ht="15.75">
      <c r="E613" s="27"/>
      <c r="G613" s="23"/>
      <c r="H613" s="27"/>
      <c r="I613" s="27"/>
      <c r="J613" s="51"/>
    </row>
    <row r="614" spans="5:10" ht="15.75">
      <c r="E614" s="27"/>
      <c r="G614" s="23"/>
      <c r="H614" s="27"/>
      <c r="I614" s="27"/>
      <c r="J614" s="51"/>
    </row>
    <row r="615" spans="5:10" ht="15.75">
      <c r="E615" s="27"/>
      <c r="G615" s="23"/>
      <c r="H615" s="27"/>
      <c r="I615" s="27"/>
      <c r="J615" s="51"/>
    </row>
    <row r="616" spans="5:10" ht="15.75">
      <c r="E616" s="27"/>
      <c r="G616" s="23"/>
      <c r="H616" s="27"/>
      <c r="I616" s="27"/>
      <c r="J616" s="51"/>
    </row>
    <row r="617" spans="5:10" ht="15.75">
      <c r="E617" s="27"/>
      <c r="G617" s="23"/>
      <c r="H617" s="27"/>
      <c r="I617" s="27"/>
      <c r="J617" s="51"/>
    </row>
    <row r="618" spans="5:10" ht="15.75">
      <c r="E618" s="27"/>
      <c r="G618" s="23"/>
      <c r="H618" s="27"/>
      <c r="I618" s="27"/>
      <c r="J618" s="51"/>
    </row>
    <row r="619" spans="5:10" ht="15.75">
      <c r="E619" s="27"/>
      <c r="G619" s="23"/>
      <c r="H619" s="27"/>
      <c r="I619" s="27"/>
      <c r="J619" s="51"/>
    </row>
    <row r="620" spans="5:10" ht="15.75">
      <c r="E620" s="27"/>
      <c r="G620" s="23"/>
      <c r="H620" s="27"/>
      <c r="I620" s="27"/>
      <c r="J620" s="51"/>
    </row>
    <row r="621" spans="5:10" ht="15.75">
      <c r="E621" s="27"/>
      <c r="G621" s="23"/>
      <c r="H621" s="27"/>
      <c r="I621" s="27"/>
      <c r="J621" s="51"/>
    </row>
    <row r="622" spans="5:10" ht="15.75">
      <c r="E622" s="27"/>
      <c r="G622" s="23"/>
      <c r="H622" s="27"/>
      <c r="I622" s="27"/>
      <c r="J622" s="51"/>
    </row>
    <row r="623" spans="5:10" ht="15.75">
      <c r="E623" s="27"/>
      <c r="G623" s="23"/>
      <c r="H623" s="27"/>
      <c r="I623" s="27"/>
      <c r="J623" s="51"/>
    </row>
    <row r="624" spans="5:10" ht="15.75">
      <c r="E624" s="27"/>
      <c r="G624" s="23"/>
      <c r="H624" s="27"/>
      <c r="I624" s="27"/>
      <c r="J624" s="51"/>
    </row>
    <row r="625" spans="5:10" ht="15.75">
      <c r="E625" s="27"/>
      <c r="G625" s="23"/>
      <c r="H625" s="27"/>
      <c r="I625" s="27"/>
      <c r="J625" s="51"/>
    </row>
    <row r="626" spans="5:10" ht="15.75">
      <c r="E626" s="27"/>
      <c r="G626" s="23"/>
      <c r="H626" s="27"/>
      <c r="I626" s="27"/>
      <c r="J626" s="51"/>
    </row>
    <row r="627" spans="5:10" ht="15.75">
      <c r="E627" s="27"/>
      <c r="G627" s="23"/>
      <c r="H627" s="27"/>
      <c r="I627" s="27"/>
      <c r="J627" s="51"/>
    </row>
    <row r="628" spans="5:10" ht="15.75">
      <c r="E628" s="27"/>
      <c r="G628" s="23"/>
      <c r="H628" s="27"/>
      <c r="I628" s="27"/>
      <c r="J628" s="51"/>
    </row>
    <row r="629" spans="5:10" ht="15.75">
      <c r="E629" s="27"/>
      <c r="G629" s="23"/>
      <c r="H629" s="27"/>
      <c r="I629" s="27"/>
      <c r="J629" s="51"/>
    </row>
    <row r="630" spans="5:10" ht="15.75">
      <c r="E630" s="27"/>
      <c r="G630" s="23"/>
      <c r="H630" s="27"/>
      <c r="I630" s="27"/>
      <c r="J630" s="51"/>
    </row>
    <row r="631" spans="5:10" ht="15.75">
      <c r="E631" s="27"/>
      <c r="G631" s="23"/>
      <c r="H631" s="27"/>
      <c r="I631" s="27"/>
      <c r="J631" s="51"/>
    </row>
    <row r="632" spans="5:10" ht="15.75">
      <c r="E632" s="27"/>
      <c r="G632" s="23"/>
      <c r="H632" s="27"/>
      <c r="I632" s="27"/>
      <c r="J632" s="51"/>
    </row>
    <row r="633" spans="5:10" ht="15.75">
      <c r="E633" s="27"/>
      <c r="G633" s="23"/>
      <c r="H633" s="27"/>
      <c r="I633" s="27"/>
      <c r="J633" s="51"/>
    </row>
    <row r="634" spans="5:10" ht="15.75">
      <c r="E634" s="27"/>
      <c r="G634" s="23"/>
      <c r="H634" s="27"/>
      <c r="I634" s="27"/>
      <c r="J634" s="51"/>
    </row>
    <row r="635" spans="5:10" ht="15.75">
      <c r="E635" s="27"/>
      <c r="G635" s="23"/>
      <c r="H635" s="27"/>
      <c r="I635" s="27"/>
      <c r="J635" s="51"/>
    </row>
    <row r="636" spans="5:10" ht="15.75">
      <c r="E636" s="27"/>
      <c r="G636" s="23"/>
      <c r="H636" s="27"/>
      <c r="I636" s="27"/>
      <c r="J636" s="51"/>
    </row>
    <row r="637" spans="5:10" ht="15.75">
      <c r="E637" s="27"/>
      <c r="G637" s="23"/>
      <c r="H637" s="27"/>
      <c r="I637" s="27"/>
      <c r="J637" s="51"/>
    </row>
    <row r="638" spans="5:10" ht="15.75">
      <c r="E638" s="27"/>
      <c r="G638" s="23"/>
      <c r="H638" s="27"/>
      <c r="I638" s="27"/>
      <c r="J638" s="51"/>
    </row>
    <row r="639" spans="5:10" ht="15.75">
      <c r="E639" s="27"/>
      <c r="G639" s="23"/>
      <c r="H639" s="27"/>
      <c r="I639" s="27"/>
      <c r="J639" s="51"/>
    </row>
    <row r="640" spans="5:10" ht="15.75">
      <c r="E640" s="27"/>
      <c r="G640" s="23"/>
      <c r="H640" s="27"/>
      <c r="I640" s="27"/>
      <c r="J640" s="51"/>
    </row>
    <row r="641" spans="5:10" ht="15.75">
      <c r="E641" s="27"/>
      <c r="G641" s="23"/>
      <c r="H641" s="27"/>
      <c r="I641" s="27"/>
      <c r="J641" s="51"/>
    </row>
    <row r="642" spans="5:10" ht="15.75">
      <c r="E642" s="27"/>
      <c r="G642" s="23"/>
      <c r="H642" s="27"/>
      <c r="I642" s="27"/>
      <c r="J642" s="51"/>
    </row>
    <row r="643" spans="5:10" ht="15.75">
      <c r="E643" s="27"/>
      <c r="G643" s="23"/>
      <c r="H643" s="27"/>
      <c r="I643" s="27"/>
      <c r="J643" s="51"/>
    </row>
    <row r="644" spans="5:10" ht="15.75">
      <c r="E644" s="27"/>
      <c r="G644" s="23"/>
      <c r="H644" s="27"/>
      <c r="I644" s="27"/>
      <c r="J644" s="51"/>
    </row>
    <row r="645" spans="5:10" ht="15.75">
      <c r="E645" s="27"/>
      <c r="G645" s="23"/>
      <c r="H645" s="27"/>
      <c r="I645" s="27"/>
      <c r="J645" s="51"/>
    </row>
    <row r="646" spans="5:10" ht="15.75">
      <c r="E646" s="27"/>
      <c r="G646" s="23"/>
      <c r="H646" s="27"/>
      <c r="I646" s="27"/>
      <c r="J646" s="51"/>
    </row>
    <row r="647" spans="5:10" ht="15.75">
      <c r="E647" s="27"/>
      <c r="G647" s="23"/>
      <c r="H647" s="27"/>
      <c r="I647" s="27"/>
      <c r="J647" s="51"/>
    </row>
    <row r="648" spans="5:10" ht="15.75">
      <c r="E648" s="27"/>
      <c r="G648" s="23"/>
      <c r="H648" s="27"/>
      <c r="I648" s="27"/>
      <c r="J648" s="51"/>
    </row>
    <row r="649" spans="5:10" ht="15.75">
      <c r="E649" s="27"/>
      <c r="G649" s="23"/>
      <c r="H649" s="27"/>
      <c r="I649" s="27"/>
      <c r="J649" s="51"/>
    </row>
    <row r="650" spans="5:10" ht="15.75">
      <c r="E650" s="27"/>
      <c r="G650" s="23"/>
      <c r="H650" s="27"/>
      <c r="I650" s="27"/>
      <c r="J650" s="51"/>
    </row>
    <row r="651" spans="5:10" ht="15.75">
      <c r="E651" s="27"/>
      <c r="G651" s="23"/>
      <c r="H651" s="27"/>
      <c r="I651" s="27"/>
      <c r="J651" s="51"/>
    </row>
    <row r="652" spans="5:10" ht="15.75">
      <c r="E652" s="27"/>
      <c r="G652" s="23"/>
      <c r="H652" s="27"/>
      <c r="I652" s="27"/>
      <c r="J652" s="51"/>
    </row>
    <row r="653" spans="5:10" ht="15.75">
      <c r="E653" s="27"/>
      <c r="G653" s="23"/>
      <c r="H653" s="27"/>
      <c r="I653" s="27"/>
      <c r="J653" s="51"/>
    </row>
    <row r="654" spans="5:10" ht="15.75">
      <c r="E654" s="27"/>
      <c r="G654" s="23"/>
      <c r="H654" s="27"/>
      <c r="I654" s="27"/>
      <c r="J654" s="51"/>
    </row>
    <row r="655" spans="5:10" ht="15.75">
      <c r="E655" s="27"/>
      <c r="G655" s="23"/>
      <c r="H655" s="27"/>
      <c r="I655" s="27"/>
      <c r="J655" s="51"/>
    </row>
    <row r="656" spans="5:10" ht="15.75">
      <c r="E656" s="27"/>
      <c r="G656" s="23"/>
      <c r="H656" s="27"/>
      <c r="I656" s="27"/>
      <c r="J656" s="51"/>
    </row>
    <row r="657" spans="5:10" ht="15.75">
      <c r="E657" s="27"/>
      <c r="G657" s="23"/>
      <c r="H657" s="27"/>
      <c r="I657" s="27"/>
      <c r="J657" s="51"/>
    </row>
    <row r="658" spans="5:10" ht="15.75">
      <c r="E658" s="27"/>
      <c r="G658" s="23"/>
      <c r="H658" s="27"/>
      <c r="I658" s="27"/>
      <c r="J658" s="51"/>
    </row>
    <row r="659" spans="5:10" ht="15.75">
      <c r="E659" s="27"/>
      <c r="G659" s="23"/>
      <c r="H659" s="27"/>
      <c r="I659" s="27"/>
      <c r="J659" s="51"/>
    </row>
    <row r="660" spans="5:10" ht="15.75">
      <c r="E660" s="27"/>
      <c r="G660" s="23"/>
      <c r="H660" s="27"/>
      <c r="I660" s="27"/>
      <c r="J660" s="51"/>
    </row>
    <row r="661" spans="5:10" ht="15.75">
      <c r="E661" s="27"/>
      <c r="G661" s="23"/>
      <c r="H661" s="27"/>
      <c r="I661" s="27"/>
      <c r="J661" s="51"/>
    </row>
    <row r="662" spans="5:10" ht="15.75">
      <c r="E662" s="27"/>
      <c r="G662" s="23"/>
      <c r="H662" s="27"/>
      <c r="I662" s="27"/>
      <c r="J662" s="51"/>
    </row>
    <row r="663" spans="5:10" ht="15.75">
      <c r="E663" s="27"/>
      <c r="G663" s="23"/>
      <c r="H663" s="27"/>
      <c r="I663" s="27"/>
      <c r="J663" s="51"/>
    </row>
    <row r="664" spans="5:10" ht="15.75">
      <c r="E664" s="27"/>
      <c r="G664" s="23"/>
      <c r="H664" s="27"/>
      <c r="I664" s="27"/>
      <c r="J664" s="51"/>
    </row>
    <row r="665" spans="5:10" ht="15.75">
      <c r="E665" s="27"/>
      <c r="G665" s="23"/>
      <c r="H665" s="27"/>
      <c r="I665" s="27"/>
      <c r="J665" s="51"/>
    </row>
    <row r="666" spans="5:10" ht="15.75">
      <c r="E666" s="27"/>
      <c r="G666" s="23"/>
      <c r="H666" s="27"/>
      <c r="I666" s="27"/>
      <c r="J666" s="51"/>
    </row>
    <row r="667" spans="5:10" ht="15.75">
      <c r="E667" s="27"/>
      <c r="G667" s="23"/>
      <c r="H667" s="27"/>
      <c r="I667" s="27"/>
      <c r="J667" s="51"/>
    </row>
    <row r="668" spans="5:10" ht="15.75">
      <c r="E668" s="27"/>
      <c r="G668" s="23"/>
      <c r="H668" s="27"/>
      <c r="I668" s="27"/>
      <c r="J668" s="51"/>
    </row>
    <row r="669" spans="5:10" ht="15.75">
      <c r="E669" s="27"/>
      <c r="G669" s="23"/>
      <c r="H669" s="27"/>
      <c r="I669" s="27"/>
      <c r="J669" s="51"/>
    </row>
    <row r="670" spans="5:10" ht="15.75">
      <c r="E670" s="27"/>
      <c r="G670" s="23"/>
      <c r="H670" s="27"/>
      <c r="I670" s="27"/>
      <c r="J670" s="51"/>
    </row>
    <row r="671" spans="5:10" ht="15.75">
      <c r="E671" s="27"/>
      <c r="G671" s="23"/>
      <c r="H671" s="27"/>
      <c r="I671" s="27"/>
      <c r="J671" s="51"/>
    </row>
    <row r="672" spans="5:10" ht="15.75">
      <c r="E672" s="27"/>
      <c r="G672" s="23"/>
      <c r="H672" s="27"/>
      <c r="I672" s="27"/>
      <c r="J672" s="51"/>
    </row>
    <row r="673" spans="5:10" ht="15.75">
      <c r="E673" s="27"/>
      <c r="G673" s="23"/>
      <c r="H673" s="27"/>
      <c r="I673" s="27"/>
      <c r="J673" s="51"/>
    </row>
    <row r="674" spans="5:10" ht="15.75">
      <c r="E674" s="27"/>
      <c r="G674" s="23"/>
      <c r="H674" s="27"/>
      <c r="I674" s="27"/>
      <c r="J674" s="51"/>
    </row>
    <row r="675" spans="5:10" ht="15.75">
      <c r="E675" s="27"/>
      <c r="G675" s="23"/>
      <c r="H675" s="27"/>
      <c r="I675" s="27"/>
      <c r="J675" s="51"/>
    </row>
    <row r="676" spans="5:10" ht="15.75">
      <c r="E676" s="27"/>
      <c r="G676" s="23"/>
      <c r="H676" s="27"/>
      <c r="I676" s="27"/>
      <c r="J676" s="51"/>
    </row>
    <row r="677" spans="5:10" ht="15.75">
      <c r="E677" s="27"/>
      <c r="G677" s="23"/>
      <c r="H677" s="27"/>
      <c r="I677" s="27"/>
      <c r="J677" s="51"/>
    </row>
    <row r="678" spans="5:10" ht="15.75">
      <c r="E678" s="27"/>
      <c r="G678" s="23"/>
      <c r="H678" s="27"/>
      <c r="I678" s="27"/>
      <c r="J678" s="51"/>
    </row>
    <row r="679" spans="5:10" ht="15.75">
      <c r="E679" s="27"/>
      <c r="G679" s="23"/>
      <c r="H679" s="27"/>
      <c r="I679" s="27"/>
      <c r="J679" s="51"/>
    </row>
    <row r="680" spans="5:10" ht="15.75">
      <c r="E680" s="27"/>
      <c r="G680" s="23"/>
      <c r="H680" s="27"/>
      <c r="I680" s="27"/>
      <c r="J680" s="51"/>
    </row>
    <row r="681" spans="5:10" ht="15.75">
      <c r="E681" s="27"/>
      <c r="G681" s="23"/>
      <c r="H681" s="27"/>
      <c r="I681" s="27"/>
      <c r="J681" s="51"/>
    </row>
    <row r="682" spans="5:10" ht="15.75">
      <c r="E682" s="27"/>
      <c r="G682" s="23"/>
      <c r="H682" s="27"/>
      <c r="I682" s="27"/>
      <c r="J682" s="51"/>
    </row>
    <row r="683" spans="5:10" ht="15.75">
      <c r="E683" s="27"/>
      <c r="G683" s="23"/>
      <c r="H683" s="27"/>
      <c r="I683" s="27"/>
      <c r="J683" s="51"/>
    </row>
    <row r="684" spans="5:10" ht="15.75">
      <c r="E684" s="27"/>
      <c r="G684" s="23"/>
      <c r="H684" s="27"/>
      <c r="I684" s="27"/>
      <c r="J684" s="51"/>
    </row>
    <row r="685" spans="5:10" ht="15.75">
      <c r="E685" s="27"/>
      <c r="G685" s="23"/>
      <c r="H685" s="27"/>
      <c r="I685" s="27"/>
      <c r="J685" s="51"/>
    </row>
    <row r="686" spans="5:10" ht="15.75">
      <c r="E686" s="27"/>
      <c r="G686" s="23"/>
      <c r="H686" s="27"/>
      <c r="I686" s="27"/>
      <c r="J686" s="51"/>
    </row>
    <row r="687" spans="5:10" ht="15.75">
      <c r="E687" s="27"/>
      <c r="G687" s="23"/>
      <c r="H687" s="27"/>
      <c r="I687" s="27"/>
      <c r="J687" s="51"/>
    </row>
    <row r="688" spans="5:10" ht="15.75">
      <c r="E688" s="27"/>
      <c r="G688" s="23"/>
      <c r="H688" s="27"/>
      <c r="I688" s="27"/>
      <c r="J688" s="51"/>
    </row>
    <row r="689" spans="5:10" ht="15.75">
      <c r="E689" s="27"/>
      <c r="G689" s="23"/>
      <c r="H689" s="27"/>
      <c r="I689" s="27"/>
      <c r="J689" s="51"/>
    </row>
    <row r="690" spans="5:10" ht="15.75">
      <c r="E690" s="27"/>
      <c r="G690" s="23"/>
      <c r="H690" s="27"/>
      <c r="I690" s="27"/>
      <c r="J690" s="51"/>
    </row>
    <row r="691" spans="5:10" ht="15.75">
      <c r="E691" s="27"/>
      <c r="G691" s="23"/>
      <c r="H691" s="27"/>
      <c r="I691" s="27"/>
      <c r="J691" s="51"/>
    </row>
    <row r="692" spans="5:10" ht="15.75">
      <c r="E692" s="27"/>
      <c r="G692" s="23"/>
      <c r="H692" s="27"/>
      <c r="I692" s="27"/>
      <c r="J692" s="51"/>
    </row>
    <row r="693" spans="5:10" ht="15.75">
      <c r="E693" s="27"/>
      <c r="G693" s="23"/>
      <c r="H693" s="27"/>
      <c r="I693" s="27"/>
      <c r="J693" s="51"/>
    </row>
    <row r="694" spans="5:10" ht="15.75">
      <c r="E694" s="27"/>
      <c r="G694" s="23"/>
      <c r="H694" s="27"/>
      <c r="I694" s="27"/>
      <c r="J694" s="51"/>
    </row>
    <row r="695" spans="5:10" ht="15.75">
      <c r="E695" s="27"/>
      <c r="G695" s="23"/>
      <c r="H695" s="27"/>
      <c r="I695" s="27"/>
      <c r="J695" s="51"/>
    </row>
    <row r="696" spans="5:10" ht="15.75">
      <c r="E696" s="27"/>
      <c r="G696" s="23"/>
      <c r="H696" s="27"/>
      <c r="I696" s="27"/>
      <c r="J696" s="51"/>
    </row>
    <row r="697" spans="5:10" ht="15.75">
      <c r="E697" s="27"/>
      <c r="G697" s="23"/>
      <c r="H697" s="27"/>
      <c r="I697" s="27"/>
      <c r="J697" s="51"/>
    </row>
    <row r="698" spans="5:10" ht="15.75">
      <c r="E698" s="27"/>
      <c r="G698" s="23"/>
      <c r="H698" s="27"/>
      <c r="I698" s="27"/>
      <c r="J698" s="51"/>
    </row>
    <row r="699" spans="5:10" ht="15.75">
      <c r="E699" s="27"/>
      <c r="G699" s="23"/>
      <c r="H699" s="27"/>
      <c r="I699" s="27"/>
      <c r="J699" s="51"/>
    </row>
    <row r="700" spans="5:10" ht="15.75">
      <c r="E700" s="27"/>
      <c r="G700" s="23"/>
      <c r="H700" s="27"/>
      <c r="I700" s="27"/>
      <c r="J700" s="51"/>
    </row>
    <row r="701" spans="5:10" ht="15.75">
      <c r="E701" s="27"/>
      <c r="G701" s="23"/>
      <c r="H701" s="27"/>
      <c r="I701" s="27"/>
      <c r="J701" s="51"/>
    </row>
    <row r="702" spans="5:10" ht="15.75">
      <c r="E702" s="27"/>
      <c r="G702" s="23"/>
      <c r="H702" s="27"/>
      <c r="I702" s="27"/>
      <c r="J702" s="51"/>
    </row>
    <row r="703" spans="5:10" ht="15.75">
      <c r="E703" s="27"/>
      <c r="G703" s="23"/>
      <c r="H703" s="27"/>
      <c r="I703" s="27"/>
      <c r="J703" s="51"/>
    </row>
    <row r="704" spans="5:10" ht="15.75">
      <c r="E704" s="27"/>
      <c r="G704" s="23"/>
      <c r="H704" s="27"/>
      <c r="I704" s="27"/>
      <c r="J704" s="51"/>
    </row>
    <row r="705" spans="5:10" ht="15.75">
      <c r="E705" s="27"/>
      <c r="G705" s="23"/>
      <c r="H705" s="27"/>
      <c r="I705" s="27"/>
      <c r="J705" s="51"/>
    </row>
    <row r="706" spans="5:10" ht="15.75">
      <c r="E706" s="27"/>
      <c r="G706" s="23"/>
      <c r="H706" s="27"/>
      <c r="I706" s="27"/>
      <c r="J706" s="51"/>
    </row>
    <row r="707" spans="5:10" ht="15.75">
      <c r="E707" s="27"/>
      <c r="G707" s="23"/>
      <c r="H707" s="27"/>
      <c r="I707" s="27"/>
      <c r="J707" s="51"/>
    </row>
    <row r="708" spans="5:10" ht="15.75">
      <c r="E708" s="27"/>
      <c r="G708" s="23"/>
      <c r="H708" s="27"/>
      <c r="I708" s="27"/>
      <c r="J708" s="51"/>
    </row>
    <row r="709" spans="5:10" ht="15.75">
      <c r="E709" s="27"/>
      <c r="G709" s="23"/>
      <c r="H709" s="27"/>
      <c r="I709" s="27"/>
      <c r="J709" s="51"/>
    </row>
    <row r="710" spans="5:10" ht="15.75">
      <c r="E710" s="27"/>
      <c r="G710" s="23"/>
      <c r="H710" s="27"/>
      <c r="I710" s="27"/>
      <c r="J710" s="51"/>
    </row>
    <row r="711" spans="5:10" ht="15.75">
      <c r="E711" s="27"/>
      <c r="G711" s="23"/>
      <c r="H711" s="27"/>
      <c r="I711" s="27"/>
      <c r="J711" s="51"/>
    </row>
    <row r="712" spans="5:10" ht="15.75">
      <c r="E712" s="27"/>
      <c r="G712" s="23"/>
      <c r="H712" s="27"/>
      <c r="I712" s="27"/>
      <c r="J712" s="51"/>
    </row>
    <row r="713" spans="5:10" ht="15.75">
      <c r="E713" s="27"/>
      <c r="G713" s="23"/>
      <c r="H713" s="27"/>
      <c r="I713" s="27"/>
      <c r="J713" s="51"/>
    </row>
    <row r="714" spans="5:10" ht="15.75">
      <c r="E714" s="27"/>
      <c r="G714" s="23"/>
      <c r="H714" s="27"/>
      <c r="I714" s="27"/>
      <c r="J714" s="51"/>
    </row>
    <row r="715" spans="5:10" ht="15.75">
      <c r="E715" s="27"/>
      <c r="G715" s="23"/>
      <c r="H715" s="27"/>
      <c r="I715" s="27"/>
      <c r="J715" s="51"/>
    </row>
    <row r="716" spans="5:10" ht="15.75">
      <c r="E716" s="27"/>
      <c r="G716" s="23"/>
      <c r="H716" s="27"/>
      <c r="I716" s="27"/>
      <c r="J716" s="51"/>
    </row>
    <row r="717" spans="5:10" ht="15.75">
      <c r="E717" s="27"/>
      <c r="G717" s="23"/>
      <c r="H717" s="27"/>
      <c r="I717" s="27"/>
      <c r="J717" s="51"/>
    </row>
    <row r="718" spans="5:10" ht="15.75">
      <c r="E718" s="27"/>
      <c r="G718" s="23"/>
      <c r="H718" s="27"/>
      <c r="I718" s="27"/>
      <c r="J718" s="51"/>
    </row>
    <row r="719" spans="5:10" ht="15.75">
      <c r="E719" s="27"/>
      <c r="G719" s="23"/>
      <c r="H719" s="27"/>
      <c r="I719" s="27"/>
      <c r="J719" s="51"/>
    </row>
    <row r="720" spans="5:10" ht="15.75">
      <c r="E720" s="27"/>
      <c r="G720" s="23"/>
      <c r="H720" s="27"/>
      <c r="I720" s="27"/>
      <c r="J720" s="51"/>
    </row>
    <row r="721" spans="5:10" ht="15.75">
      <c r="E721" s="27"/>
      <c r="G721" s="23"/>
      <c r="H721" s="27"/>
      <c r="I721" s="27"/>
      <c r="J721" s="51"/>
    </row>
    <row r="722" spans="5:10" ht="15.75">
      <c r="E722" s="27"/>
      <c r="G722" s="23"/>
      <c r="H722" s="27"/>
      <c r="I722" s="27"/>
      <c r="J722" s="51"/>
    </row>
    <row r="723" spans="5:10" ht="15.75">
      <c r="E723" s="27"/>
      <c r="G723" s="23"/>
      <c r="H723" s="27"/>
      <c r="I723" s="27"/>
      <c r="J723" s="51"/>
    </row>
    <row r="724" spans="5:10" ht="15.75">
      <c r="E724" s="27"/>
      <c r="G724" s="23"/>
      <c r="H724" s="27"/>
      <c r="I724" s="27"/>
      <c r="J724" s="51"/>
    </row>
    <row r="725" spans="5:10" ht="15.75">
      <c r="E725" s="27"/>
      <c r="G725" s="23"/>
      <c r="H725" s="27"/>
      <c r="I725" s="27"/>
      <c r="J725" s="51"/>
    </row>
    <row r="726" spans="5:10" ht="15.75">
      <c r="E726" s="27"/>
      <c r="G726" s="23"/>
      <c r="H726" s="27"/>
      <c r="I726" s="27"/>
      <c r="J726" s="51"/>
    </row>
    <row r="727" spans="5:10" ht="15.75">
      <c r="E727" s="27"/>
      <c r="G727" s="23"/>
      <c r="H727" s="27"/>
      <c r="I727" s="27"/>
      <c r="J727" s="51"/>
    </row>
    <row r="728" spans="5:10" ht="15.75">
      <c r="E728" s="27"/>
      <c r="G728" s="23"/>
      <c r="H728" s="27"/>
      <c r="I728" s="27"/>
      <c r="J728" s="51"/>
    </row>
    <row r="729" spans="5:10" ht="15.75">
      <c r="E729" s="27"/>
      <c r="G729" s="23"/>
      <c r="H729" s="27"/>
      <c r="I729" s="27"/>
      <c r="J729" s="51"/>
    </row>
    <row r="730" spans="5:10" ht="15.75">
      <c r="E730" s="27"/>
      <c r="G730" s="23"/>
      <c r="H730" s="27"/>
      <c r="I730" s="27"/>
      <c r="J730" s="51"/>
    </row>
    <row r="731" spans="5:10" ht="15.75">
      <c r="E731" s="27"/>
      <c r="G731" s="23"/>
      <c r="H731" s="27"/>
      <c r="I731" s="27"/>
      <c r="J731" s="51"/>
    </row>
    <row r="732" spans="5:10" ht="15.75">
      <c r="E732" s="27"/>
      <c r="G732" s="23"/>
      <c r="H732" s="27"/>
      <c r="I732" s="27"/>
      <c r="J732" s="51"/>
    </row>
    <row r="733" spans="5:10" ht="15.75">
      <c r="E733" s="27"/>
      <c r="G733" s="23"/>
      <c r="H733" s="27"/>
      <c r="I733" s="27"/>
      <c r="J733" s="51"/>
    </row>
    <row r="734" spans="5:10" ht="15.75">
      <c r="E734" s="27"/>
      <c r="G734" s="23"/>
      <c r="H734" s="27"/>
      <c r="I734" s="27"/>
      <c r="J734" s="51"/>
    </row>
    <row r="735" spans="5:10" ht="15.75">
      <c r="E735" s="27"/>
      <c r="G735" s="23"/>
      <c r="H735" s="27"/>
      <c r="I735" s="27"/>
      <c r="J735" s="51"/>
    </row>
    <row r="736" spans="5:10" ht="15.75">
      <c r="E736" s="27"/>
      <c r="G736" s="23"/>
      <c r="H736" s="27"/>
      <c r="I736" s="27"/>
      <c r="J736" s="51"/>
    </row>
    <row r="737" spans="5:10" ht="15.75">
      <c r="E737" s="27"/>
      <c r="G737" s="23"/>
      <c r="H737" s="27"/>
      <c r="I737" s="27"/>
      <c r="J737" s="51"/>
    </row>
    <row r="738" spans="5:10" ht="15.75">
      <c r="E738" s="27"/>
      <c r="G738" s="23"/>
      <c r="H738" s="27"/>
      <c r="I738" s="27"/>
      <c r="J738" s="51"/>
    </row>
    <row r="739" spans="5:10" ht="15.75">
      <c r="E739" s="27"/>
      <c r="G739" s="23"/>
      <c r="H739" s="27"/>
      <c r="I739" s="27"/>
      <c r="J739" s="51"/>
    </row>
    <row r="740" spans="5:10" ht="15.75">
      <c r="E740" s="27"/>
      <c r="G740" s="23"/>
      <c r="H740" s="27"/>
      <c r="I740" s="27"/>
      <c r="J740" s="51"/>
    </row>
    <row r="741" spans="5:10" ht="15.75">
      <c r="E741" s="27"/>
      <c r="G741" s="23"/>
      <c r="H741" s="27"/>
      <c r="I741" s="27"/>
      <c r="J741" s="51"/>
    </row>
    <row r="742" spans="5:10" ht="15.75">
      <c r="E742" s="27"/>
      <c r="G742" s="23"/>
      <c r="H742" s="27"/>
      <c r="I742" s="27"/>
      <c r="J742" s="51"/>
    </row>
    <row r="743" spans="5:10" ht="15.75">
      <c r="E743" s="27"/>
      <c r="G743" s="23"/>
      <c r="H743" s="27"/>
      <c r="I743" s="27"/>
      <c r="J743" s="51"/>
    </row>
    <row r="744" spans="5:10" ht="15.75">
      <c r="E744" s="27"/>
      <c r="G744" s="23"/>
      <c r="H744" s="27"/>
      <c r="I744" s="27"/>
      <c r="J744" s="51"/>
    </row>
    <row r="745" spans="5:10" ht="15.75">
      <c r="E745" s="27"/>
      <c r="G745" s="23"/>
      <c r="H745" s="27"/>
      <c r="I745" s="27"/>
      <c r="J745" s="51"/>
    </row>
    <row r="746" spans="5:10" ht="15.75">
      <c r="E746" s="27"/>
      <c r="G746" s="23"/>
      <c r="H746" s="27"/>
      <c r="I746" s="27"/>
      <c r="J746" s="51"/>
    </row>
    <row r="747" spans="5:10" ht="15.75">
      <c r="E747" s="27"/>
      <c r="G747" s="23"/>
      <c r="H747" s="27"/>
      <c r="I747" s="27"/>
      <c r="J747" s="51"/>
    </row>
    <row r="748" spans="5:10" ht="15.75">
      <c r="E748" s="27"/>
      <c r="G748" s="23"/>
      <c r="H748" s="27"/>
      <c r="I748" s="27"/>
      <c r="J748" s="51"/>
    </row>
    <row r="749" spans="5:10" ht="15.75">
      <c r="E749" s="27"/>
      <c r="G749" s="23"/>
      <c r="H749" s="27"/>
      <c r="I749" s="27"/>
      <c r="J749" s="51"/>
    </row>
    <row r="750" spans="5:10" ht="15.75">
      <c r="E750" s="27"/>
      <c r="G750" s="23"/>
      <c r="H750" s="27"/>
      <c r="I750" s="27"/>
      <c r="J750" s="51"/>
    </row>
    <row r="751" spans="5:10" ht="15.75">
      <c r="E751" s="27"/>
      <c r="G751" s="23"/>
      <c r="H751" s="27"/>
      <c r="I751" s="27"/>
      <c r="J751" s="51"/>
    </row>
    <row r="752" spans="5:10" ht="15.75">
      <c r="E752" s="27"/>
      <c r="G752" s="23"/>
      <c r="H752" s="27"/>
      <c r="I752" s="27"/>
      <c r="J752" s="51"/>
    </row>
    <row r="753" spans="5:10" ht="15.75">
      <c r="E753" s="27"/>
      <c r="G753" s="23"/>
      <c r="H753" s="27"/>
      <c r="I753" s="27"/>
      <c r="J753" s="51"/>
    </row>
    <row r="754" spans="5:10" ht="15.75">
      <c r="E754" s="27"/>
      <c r="G754" s="23"/>
      <c r="H754" s="27"/>
      <c r="I754" s="27"/>
      <c r="J754" s="51"/>
    </row>
    <row r="755" spans="5:10" ht="15.75">
      <c r="E755" s="27"/>
      <c r="G755" s="23"/>
      <c r="H755" s="27"/>
      <c r="I755" s="27"/>
      <c r="J755" s="51"/>
    </row>
    <row r="756" spans="5:10" ht="15.75">
      <c r="E756" s="27"/>
      <c r="G756" s="23"/>
      <c r="H756" s="27"/>
      <c r="I756" s="27"/>
      <c r="J756" s="51"/>
    </row>
    <row r="757" spans="5:10" ht="15.75">
      <c r="E757" s="27"/>
      <c r="G757" s="23"/>
      <c r="H757" s="27"/>
      <c r="I757" s="27"/>
      <c r="J757" s="51"/>
    </row>
    <row r="758" spans="5:10" ht="15.75">
      <c r="E758" s="27"/>
      <c r="G758" s="23"/>
      <c r="H758" s="27"/>
      <c r="I758" s="27"/>
      <c r="J758" s="51"/>
    </row>
    <row r="759" spans="5:10" ht="15.75">
      <c r="E759" s="27"/>
      <c r="G759" s="23"/>
      <c r="H759" s="27"/>
      <c r="I759" s="27"/>
      <c r="J759" s="51"/>
    </row>
    <row r="760" spans="5:10" ht="15.75">
      <c r="E760" s="27"/>
      <c r="G760" s="23"/>
      <c r="H760" s="27"/>
      <c r="I760" s="27"/>
      <c r="J760" s="51"/>
    </row>
    <row r="761" spans="5:10" ht="15.75">
      <c r="E761" s="27"/>
      <c r="G761" s="23"/>
      <c r="H761" s="27"/>
      <c r="I761" s="27"/>
      <c r="J761" s="51"/>
    </row>
    <row r="762" spans="5:10" ht="15.75">
      <c r="E762" s="27"/>
      <c r="G762" s="23"/>
      <c r="H762" s="27"/>
      <c r="I762" s="27"/>
      <c r="J762" s="51"/>
    </row>
    <row r="763" spans="5:10" ht="15.75">
      <c r="E763" s="27"/>
      <c r="G763" s="23"/>
      <c r="H763" s="27"/>
      <c r="I763" s="27"/>
      <c r="J763" s="51"/>
    </row>
    <row r="764" spans="5:10" ht="15.75">
      <c r="E764" s="27"/>
      <c r="G764" s="23"/>
      <c r="H764" s="27"/>
      <c r="I764" s="27"/>
      <c r="J764" s="51"/>
    </row>
    <row r="765" spans="5:10" ht="15.75">
      <c r="E765" s="27"/>
      <c r="G765" s="23"/>
      <c r="H765" s="27"/>
      <c r="I765" s="27"/>
      <c r="J765" s="51"/>
    </row>
    <row r="766" spans="5:10" ht="15.75">
      <c r="E766" s="27"/>
      <c r="G766" s="23"/>
      <c r="H766" s="27"/>
      <c r="I766" s="27"/>
      <c r="J766" s="51"/>
    </row>
    <row r="767" spans="5:10" ht="15.75">
      <c r="E767" s="27"/>
      <c r="G767" s="23"/>
      <c r="H767" s="27"/>
      <c r="I767" s="27"/>
      <c r="J767" s="51"/>
    </row>
    <row r="768" spans="5:10" ht="15.75">
      <c r="E768" s="27"/>
      <c r="G768" s="23"/>
      <c r="H768" s="27"/>
      <c r="I768" s="27"/>
      <c r="J768" s="51"/>
    </row>
    <row r="769" spans="5:10" ht="15.75">
      <c r="E769" s="27"/>
      <c r="G769" s="23"/>
      <c r="H769" s="27"/>
      <c r="I769" s="27"/>
      <c r="J769" s="51"/>
    </row>
    <row r="770" spans="5:10" ht="15.75">
      <c r="E770" s="27"/>
      <c r="G770" s="23"/>
      <c r="H770" s="27"/>
      <c r="I770" s="27"/>
      <c r="J770" s="51"/>
    </row>
    <row r="771" spans="5:10" ht="15.75">
      <c r="E771" s="27"/>
      <c r="G771" s="23"/>
      <c r="H771" s="27"/>
      <c r="I771" s="27"/>
      <c r="J771" s="51"/>
    </row>
    <row r="772" spans="5:10" ht="15.75">
      <c r="E772" s="27"/>
      <c r="G772" s="23"/>
      <c r="H772" s="27"/>
      <c r="I772" s="27"/>
      <c r="J772" s="51"/>
    </row>
    <row r="773" spans="5:10" ht="15.75">
      <c r="E773" s="27"/>
      <c r="G773" s="23"/>
      <c r="H773" s="27"/>
      <c r="I773" s="27"/>
      <c r="J773" s="51"/>
    </row>
    <row r="774" spans="5:10" ht="15.75">
      <c r="E774" s="27"/>
      <c r="G774" s="23"/>
      <c r="H774" s="27"/>
      <c r="I774" s="27"/>
      <c r="J774" s="51"/>
    </row>
    <row r="775" spans="5:10" ht="15.75">
      <c r="E775" s="27"/>
      <c r="G775" s="23"/>
      <c r="H775" s="27"/>
      <c r="I775" s="27"/>
      <c r="J775" s="51"/>
    </row>
    <row r="776" spans="5:10" ht="15.75">
      <c r="E776" s="27"/>
      <c r="G776" s="23"/>
      <c r="H776" s="27"/>
      <c r="I776" s="27"/>
      <c r="J776" s="51"/>
    </row>
    <row r="777" spans="5:10" ht="15.75">
      <c r="E777" s="27"/>
      <c r="G777" s="23"/>
      <c r="H777" s="27"/>
      <c r="I777" s="27"/>
      <c r="J777" s="51"/>
    </row>
    <row r="778" spans="5:10" ht="15.75">
      <c r="E778" s="27"/>
      <c r="G778" s="23"/>
      <c r="H778" s="27"/>
      <c r="I778" s="27"/>
      <c r="J778" s="51"/>
    </row>
    <row r="779" spans="5:10" ht="15.75">
      <c r="E779" s="27"/>
      <c r="G779" s="23"/>
      <c r="H779" s="27"/>
      <c r="I779" s="27"/>
      <c r="J779" s="51"/>
    </row>
    <row r="780" spans="5:10" ht="15.75">
      <c r="E780" s="27"/>
      <c r="G780" s="23"/>
      <c r="H780" s="27"/>
      <c r="I780" s="27"/>
      <c r="J780" s="51"/>
    </row>
    <row r="781" spans="5:10" ht="15.75">
      <c r="E781" s="27"/>
      <c r="G781" s="23"/>
      <c r="H781" s="27"/>
      <c r="I781" s="27"/>
      <c r="J781" s="51"/>
    </row>
    <row r="782" spans="5:10" ht="15.75">
      <c r="E782" s="27"/>
      <c r="G782" s="23"/>
      <c r="H782" s="27"/>
      <c r="I782" s="27"/>
      <c r="J782" s="51"/>
    </row>
    <row r="783" spans="5:10" ht="15.75">
      <c r="E783" s="27"/>
      <c r="G783" s="23"/>
      <c r="H783" s="27"/>
      <c r="I783" s="27"/>
      <c r="J783" s="51"/>
    </row>
    <row r="784" spans="5:10" ht="15.75">
      <c r="E784" s="27"/>
      <c r="G784" s="23"/>
      <c r="H784" s="27"/>
      <c r="I784" s="27"/>
      <c r="J784" s="51"/>
    </row>
    <row r="785" spans="5:10" ht="15.75">
      <c r="E785" s="27"/>
      <c r="G785" s="23"/>
      <c r="H785" s="27"/>
      <c r="I785" s="27"/>
      <c r="J785" s="51"/>
    </row>
    <row r="786" spans="5:10" ht="15.75">
      <c r="E786" s="27"/>
      <c r="G786" s="23"/>
      <c r="H786" s="27"/>
      <c r="I786" s="27"/>
      <c r="J786" s="51"/>
    </row>
    <row r="787" spans="5:10" ht="15.75">
      <c r="E787" s="27"/>
      <c r="G787" s="23"/>
      <c r="H787" s="27"/>
      <c r="I787" s="27"/>
      <c r="J787" s="51"/>
    </row>
    <row r="788" spans="5:10" ht="15.75">
      <c r="E788" s="27"/>
      <c r="G788" s="23"/>
      <c r="H788" s="27"/>
      <c r="I788" s="27"/>
      <c r="J788" s="51"/>
    </row>
    <row r="789" spans="5:10" ht="15.75">
      <c r="E789" s="27"/>
      <c r="G789" s="23"/>
      <c r="H789" s="27"/>
      <c r="I789" s="27"/>
      <c r="J789" s="51"/>
    </row>
    <row r="790" spans="5:10" ht="15.75">
      <c r="E790" s="27"/>
      <c r="G790" s="23"/>
      <c r="H790" s="27"/>
      <c r="I790" s="27"/>
      <c r="J790" s="51"/>
    </row>
    <row r="791" spans="5:10" ht="15.75">
      <c r="E791" s="27"/>
      <c r="G791" s="23"/>
      <c r="H791" s="27"/>
      <c r="I791" s="27"/>
      <c r="J791" s="51"/>
    </row>
    <row r="792" spans="5:10" ht="15.75">
      <c r="E792" s="27"/>
      <c r="G792" s="23"/>
      <c r="H792" s="27"/>
      <c r="I792" s="27"/>
      <c r="J792" s="51"/>
    </row>
    <row r="793" spans="5:10" ht="15.75">
      <c r="E793" s="27"/>
      <c r="G793" s="23"/>
      <c r="H793" s="27"/>
      <c r="I793" s="27"/>
      <c r="J793" s="51"/>
    </row>
    <row r="794" spans="5:10" ht="15.75">
      <c r="E794" s="27"/>
      <c r="G794" s="23"/>
      <c r="H794" s="27"/>
      <c r="I794" s="27"/>
      <c r="J794" s="51"/>
    </row>
    <row r="795" spans="5:10" ht="15.75">
      <c r="E795" s="27"/>
      <c r="G795" s="23"/>
      <c r="H795" s="27"/>
      <c r="I795" s="27"/>
      <c r="J795" s="51"/>
    </row>
    <row r="796" spans="5:10" ht="15.75">
      <c r="E796" s="27"/>
      <c r="G796" s="23"/>
      <c r="H796" s="27"/>
      <c r="I796" s="27"/>
      <c r="J796" s="51"/>
    </row>
    <row r="797" spans="5:10" ht="15.75">
      <c r="E797" s="27"/>
      <c r="G797" s="23"/>
      <c r="H797" s="27"/>
      <c r="I797" s="27"/>
      <c r="J797" s="51"/>
    </row>
    <row r="798" spans="5:10" ht="15.75">
      <c r="E798" s="27"/>
      <c r="G798" s="23"/>
      <c r="H798" s="27"/>
      <c r="I798" s="27"/>
      <c r="J798" s="51"/>
    </row>
    <row r="799" spans="5:10" ht="15.75">
      <c r="E799" s="27"/>
      <c r="G799" s="23"/>
      <c r="H799" s="27"/>
      <c r="I799" s="27"/>
      <c r="J799" s="51"/>
    </row>
    <row r="800" spans="5:10" ht="15.75">
      <c r="E800" s="27"/>
      <c r="G800" s="23"/>
      <c r="H800" s="27"/>
      <c r="I800" s="27"/>
      <c r="J800" s="51"/>
    </row>
    <row r="801" spans="5:10" ht="15.75">
      <c r="E801" s="27"/>
      <c r="G801" s="23"/>
      <c r="H801" s="27"/>
      <c r="I801" s="27"/>
      <c r="J801" s="51"/>
    </row>
    <row r="802" spans="5:10" ht="15.75">
      <c r="E802" s="27"/>
      <c r="G802" s="23"/>
      <c r="H802" s="27"/>
      <c r="I802" s="27"/>
      <c r="J802" s="51"/>
    </row>
    <row r="803" spans="5:10" ht="15.75">
      <c r="E803" s="27"/>
      <c r="G803" s="23"/>
      <c r="H803" s="27"/>
      <c r="I803" s="27"/>
      <c r="J803" s="51"/>
    </row>
    <row r="804" spans="5:10" ht="15.75">
      <c r="E804" s="27"/>
      <c r="G804" s="23"/>
      <c r="H804" s="27"/>
      <c r="I804" s="27"/>
      <c r="J804" s="51"/>
    </row>
    <row r="805" spans="5:10" ht="15.75">
      <c r="E805" s="27"/>
      <c r="G805" s="23"/>
      <c r="H805" s="27"/>
      <c r="I805" s="27"/>
      <c r="J805" s="51"/>
    </row>
    <row r="806" spans="5:10" ht="15.75">
      <c r="E806" s="27"/>
      <c r="G806" s="23"/>
      <c r="H806" s="27"/>
      <c r="I806" s="27"/>
      <c r="J806" s="51"/>
    </row>
    <row r="807" spans="5:10" ht="15.75">
      <c r="E807" s="27"/>
      <c r="G807" s="23"/>
      <c r="H807" s="27"/>
      <c r="I807" s="27"/>
      <c r="J807" s="51"/>
    </row>
    <row r="808" spans="5:10" ht="15.75">
      <c r="E808" s="27"/>
      <c r="G808" s="23"/>
      <c r="H808" s="27"/>
      <c r="I808" s="27"/>
      <c r="J808" s="51"/>
    </row>
    <row r="809" spans="5:10" ht="15.75">
      <c r="E809" s="27"/>
      <c r="G809" s="23"/>
      <c r="H809" s="27"/>
      <c r="I809" s="27"/>
      <c r="J809" s="51"/>
    </row>
    <row r="810" spans="5:10" ht="15.75">
      <c r="E810" s="27"/>
      <c r="G810" s="23"/>
      <c r="H810" s="27"/>
      <c r="I810" s="27"/>
      <c r="J810" s="51"/>
    </row>
    <row r="811" spans="5:10" ht="15.75">
      <c r="E811" s="27"/>
      <c r="G811" s="23"/>
      <c r="H811" s="27"/>
      <c r="I811" s="27"/>
      <c r="J811" s="51"/>
    </row>
    <row r="812" spans="5:10" ht="15.75">
      <c r="E812" s="27"/>
      <c r="G812" s="23"/>
      <c r="H812" s="27"/>
      <c r="I812" s="27"/>
      <c r="J812" s="51"/>
    </row>
    <row r="813" spans="5:10" ht="15.75">
      <c r="E813" s="27"/>
      <c r="G813" s="23"/>
      <c r="H813" s="27"/>
      <c r="I813" s="27"/>
      <c r="J813" s="51"/>
    </row>
    <row r="814" spans="5:10" ht="15.75">
      <c r="E814" s="27"/>
      <c r="G814" s="23"/>
      <c r="H814" s="27"/>
      <c r="I814" s="27"/>
      <c r="J814" s="51"/>
    </row>
    <row r="815" spans="5:10" ht="15.75">
      <c r="E815" s="27"/>
      <c r="G815" s="23"/>
      <c r="H815" s="27"/>
      <c r="I815" s="27"/>
      <c r="J815" s="51"/>
    </row>
    <row r="816" spans="5:10" ht="15.75">
      <c r="E816" s="27"/>
      <c r="G816" s="23"/>
      <c r="H816" s="27"/>
      <c r="I816" s="27"/>
      <c r="J816" s="51"/>
    </row>
    <row r="817" spans="5:10" ht="15.75">
      <c r="E817" s="27"/>
      <c r="G817" s="23"/>
      <c r="H817" s="27"/>
      <c r="I817" s="27"/>
      <c r="J817" s="51"/>
    </row>
    <row r="818" spans="5:10" ht="15.75">
      <c r="E818" s="27"/>
      <c r="G818" s="23"/>
      <c r="H818" s="27"/>
      <c r="I818" s="27"/>
      <c r="J818" s="51"/>
    </row>
    <row r="819" spans="5:10" ht="15.75">
      <c r="E819" s="27"/>
      <c r="G819" s="23"/>
      <c r="H819" s="27"/>
      <c r="I819" s="27"/>
      <c r="J819" s="51"/>
    </row>
    <row r="820" spans="5:10" ht="15.75">
      <c r="E820" s="27"/>
      <c r="G820" s="23"/>
      <c r="H820" s="27"/>
      <c r="I820" s="27"/>
      <c r="J820" s="51"/>
    </row>
    <row r="821" spans="5:10" ht="15.75">
      <c r="E821" s="27"/>
      <c r="G821" s="23"/>
      <c r="H821" s="27"/>
      <c r="I821" s="27"/>
      <c r="J821" s="51"/>
    </row>
    <row r="822" spans="5:10" ht="15.75">
      <c r="E822" s="27"/>
      <c r="G822" s="23"/>
      <c r="H822" s="27"/>
      <c r="I822" s="27"/>
      <c r="J822" s="51"/>
    </row>
    <row r="823" spans="5:10" ht="15.75">
      <c r="E823" s="27"/>
      <c r="G823" s="23"/>
      <c r="H823" s="27"/>
      <c r="I823" s="27"/>
      <c r="J823" s="51"/>
    </row>
    <row r="824" spans="5:10" ht="15.75">
      <c r="E824" s="27"/>
      <c r="G824" s="23"/>
      <c r="H824" s="27"/>
      <c r="I824" s="27"/>
      <c r="J824" s="51"/>
    </row>
    <row r="825" spans="5:10" ht="15.75">
      <c r="E825" s="27"/>
      <c r="G825" s="23"/>
      <c r="H825" s="27"/>
      <c r="I825" s="27"/>
      <c r="J825" s="51"/>
    </row>
    <row r="826" spans="5:10" ht="15.75">
      <c r="E826" s="27"/>
      <c r="G826" s="23"/>
      <c r="H826" s="27"/>
      <c r="I826" s="27"/>
      <c r="J826" s="51"/>
    </row>
    <row r="827" spans="5:10" ht="15.75">
      <c r="E827" s="27"/>
      <c r="G827" s="23"/>
      <c r="H827" s="27"/>
      <c r="I827" s="27"/>
      <c r="J827" s="51"/>
    </row>
    <row r="828" spans="5:10" ht="15.75">
      <c r="E828" s="27"/>
      <c r="G828" s="23"/>
      <c r="H828" s="27"/>
      <c r="I828" s="27"/>
      <c r="J828" s="51"/>
    </row>
    <row r="829" spans="5:10" ht="15.75">
      <c r="E829" s="27"/>
      <c r="G829" s="23"/>
      <c r="H829" s="27"/>
      <c r="I829" s="27"/>
      <c r="J829" s="51"/>
    </row>
    <row r="830" spans="5:10" ht="15.75">
      <c r="E830" s="27"/>
      <c r="G830" s="23"/>
      <c r="H830" s="27"/>
      <c r="I830" s="27"/>
      <c r="J830" s="51"/>
    </row>
    <row r="831" spans="5:10" ht="15.75">
      <c r="E831" s="27"/>
      <c r="G831" s="23"/>
      <c r="H831" s="27"/>
      <c r="I831" s="27"/>
      <c r="J831" s="51"/>
    </row>
    <row r="832" spans="5:10" ht="15.75">
      <c r="E832" s="27"/>
      <c r="G832" s="23"/>
      <c r="H832" s="27"/>
      <c r="I832" s="27"/>
      <c r="J832" s="51"/>
    </row>
    <row r="833" spans="5:10" ht="15.75">
      <c r="E833" s="27"/>
      <c r="G833" s="23"/>
      <c r="H833" s="27"/>
      <c r="I833" s="27"/>
      <c r="J833" s="51"/>
    </row>
    <row r="834" spans="5:10" ht="15.75">
      <c r="E834" s="27"/>
      <c r="G834" s="23"/>
      <c r="H834" s="27"/>
      <c r="I834" s="27"/>
      <c r="J834" s="51"/>
    </row>
    <row r="835" spans="5:10" ht="15.75">
      <c r="E835" s="27"/>
      <c r="G835" s="23"/>
      <c r="H835" s="27"/>
      <c r="I835" s="27"/>
      <c r="J835" s="51"/>
    </row>
    <row r="836" spans="5:10" ht="15.75">
      <c r="E836" s="27"/>
      <c r="G836" s="23"/>
      <c r="H836" s="27"/>
      <c r="I836" s="27"/>
      <c r="J836" s="51"/>
    </row>
    <row r="837" spans="5:10" ht="15.75">
      <c r="E837" s="27"/>
      <c r="G837" s="23"/>
      <c r="H837" s="27"/>
      <c r="I837" s="27"/>
      <c r="J837" s="51"/>
    </row>
    <row r="838" spans="5:10" ht="15.75">
      <c r="E838" s="27"/>
      <c r="G838" s="23"/>
      <c r="H838" s="27"/>
      <c r="I838" s="27"/>
      <c r="J838" s="51"/>
    </row>
    <row r="839" spans="5:10" ht="15.75">
      <c r="E839" s="27"/>
      <c r="G839" s="23"/>
      <c r="H839" s="27"/>
      <c r="I839" s="27"/>
      <c r="J839" s="51"/>
    </row>
    <row r="840" spans="5:10" ht="15.75">
      <c r="E840" s="27"/>
      <c r="G840" s="23"/>
      <c r="H840" s="27"/>
      <c r="I840" s="27"/>
      <c r="J840" s="51"/>
    </row>
    <row r="841" spans="5:10" ht="15.75">
      <c r="E841" s="27"/>
      <c r="G841" s="23"/>
      <c r="H841" s="27"/>
      <c r="I841" s="27"/>
      <c r="J841" s="51"/>
    </row>
    <row r="842" spans="5:10" ht="15.75">
      <c r="E842" s="27"/>
      <c r="G842" s="23"/>
      <c r="H842" s="27"/>
      <c r="I842" s="27"/>
      <c r="J842" s="51"/>
    </row>
    <row r="843" spans="5:10" ht="15.75">
      <c r="E843" s="27"/>
      <c r="G843" s="23"/>
      <c r="H843" s="27"/>
      <c r="I843" s="27"/>
      <c r="J843" s="51"/>
    </row>
    <row r="844" spans="5:10" ht="15.75">
      <c r="E844" s="27"/>
      <c r="G844" s="23"/>
      <c r="H844" s="27"/>
      <c r="I844" s="27"/>
      <c r="J844" s="51"/>
    </row>
    <row r="845" spans="5:10" ht="15.75">
      <c r="E845" s="27"/>
      <c r="G845" s="23"/>
      <c r="H845" s="27"/>
      <c r="I845" s="27"/>
      <c r="J845" s="51"/>
    </row>
    <row r="846" spans="5:10" ht="15.75">
      <c r="E846" s="27"/>
      <c r="G846" s="23"/>
      <c r="H846" s="27"/>
      <c r="I846" s="27"/>
      <c r="J846" s="51"/>
    </row>
    <row r="847" spans="5:10" ht="15.75">
      <c r="E847" s="27"/>
      <c r="G847" s="23"/>
      <c r="H847" s="27"/>
      <c r="I847" s="27"/>
      <c r="J847" s="51"/>
    </row>
    <row r="848" spans="5:10" ht="15.75">
      <c r="E848" s="27"/>
      <c r="G848" s="23"/>
      <c r="H848" s="27"/>
      <c r="I848" s="27"/>
      <c r="J848" s="51"/>
    </row>
    <row r="849" spans="5:10" ht="15.75">
      <c r="E849" s="27"/>
      <c r="G849" s="23"/>
      <c r="H849" s="27"/>
      <c r="I849" s="27"/>
      <c r="J849" s="51"/>
    </row>
    <row r="850" spans="5:10" ht="15.75">
      <c r="E850" s="27"/>
      <c r="G850" s="23"/>
      <c r="H850" s="27"/>
      <c r="I850" s="27"/>
      <c r="J850" s="51"/>
    </row>
    <row r="851" spans="5:10" ht="15.75">
      <c r="E851" s="27"/>
      <c r="G851" s="23"/>
      <c r="H851" s="27"/>
      <c r="I851" s="27"/>
      <c r="J851" s="51"/>
    </row>
    <row r="852" spans="5:10" ht="15.75">
      <c r="E852" s="27"/>
      <c r="G852" s="23"/>
      <c r="H852" s="27"/>
      <c r="I852" s="27"/>
      <c r="J852" s="51"/>
    </row>
    <row r="853" spans="5:10" ht="15.75">
      <c r="E853" s="27"/>
      <c r="G853" s="23"/>
      <c r="H853" s="27"/>
      <c r="I853" s="27"/>
      <c r="J853" s="51"/>
    </row>
    <row r="854" spans="5:10" ht="15.75">
      <c r="E854" s="27"/>
      <c r="G854" s="23"/>
      <c r="H854" s="27"/>
      <c r="I854" s="27"/>
      <c r="J854" s="51"/>
    </row>
    <row r="855" spans="5:10" ht="15.75">
      <c r="E855" s="27"/>
      <c r="G855" s="23"/>
      <c r="H855" s="27"/>
      <c r="I855" s="27"/>
      <c r="J855" s="51"/>
    </row>
    <row r="856" spans="5:10" ht="15.75">
      <c r="E856" s="27"/>
      <c r="G856" s="23"/>
      <c r="H856" s="27"/>
      <c r="I856" s="27"/>
      <c r="J856" s="51"/>
    </row>
    <row r="857" spans="5:10" ht="15.75">
      <c r="E857" s="27"/>
      <c r="G857" s="23"/>
      <c r="H857" s="27"/>
      <c r="I857" s="27"/>
      <c r="J857" s="51"/>
    </row>
    <row r="858" spans="5:10" ht="15.75">
      <c r="E858" s="27"/>
      <c r="G858" s="23"/>
      <c r="H858" s="27"/>
      <c r="I858" s="27"/>
      <c r="J858" s="51"/>
    </row>
    <row r="859" spans="5:10" ht="15.75">
      <c r="E859" s="27"/>
      <c r="G859" s="23"/>
      <c r="H859" s="27"/>
      <c r="I859" s="27"/>
      <c r="J859" s="51"/>
    </row>
    <row r="860" spans="5:10" ht="15.75">
      <c r="E860" s="27"/>
      <c r="G860" s="23"/>
      <c r="H860" s="27"/>
      <c r="I860" s="27"/>
      <c r="J860" s="51"/>
    </row>
    <row r="861" spans="5:10" ht="15.75">
      <c r="E861" s="27"/>
      <c r="G861" s="23"/>
      <c r="H861" s="27"/>
      <c r="I861" s="27"/>
      <c r="J861" s="51"/>
    </row>
    <row r="862" spans="5:10" ht="15.75">
      <c r="E862" s="27"/>
      <c r="G862" s="23"/>
      <c r="H862" s="27"/>
      <c r="I862" s="27"/>
      <c r="J862" s="51"/>
    </row>
    <row r="863" spans="5:10" ht="15.75">
      <c r="E863" s="27"/>
      <c r="G863" s="23"/>
      <c r="H863" s="27"/>
      <c r="I863" s="27"/>
      <c r="J863" s="51"/>
    </row>
    <row r="864" spans="5:10" ht="15.75">
      <c r="E864" s="27"/>
      <c r="G864" s="23"/>
      <c r="H864" s="27"/>
      <c r="I864" s="27"/>
      <c r="J864" s="51"/>
    </row>
    <row r="865" spans="5:10" ht="15.75">
      <c r="E865" s="27"/>
      <c r="G865" s="23"/>
      <c r="H865" s="27"/>
      <c r="I865" s="27"/>
      <c r="J865" s="51"/>
    </row>
    <row r="866" spans="5:10" ht="15.75">
      <c r="E866" s="27"/>
      <c r="G866" s="23"/>
      <c r="H866" s="27"/>
      <c r="I866" s="27"/>
      <c r="J866" s="51"/>
    </row>
    <row r="867" spans="5:10" ht="15.75">
      <c r="E867" s="27"/>
      <c r="G867" s="23"/>
      <c r="H867" s="27"/>
      <c r="I867" s="27"/>
      <c r="J867" s="51"/>
    </row>
    <row r="868" spans="5:10" ht="15.75">
      <c r="E868" s="27"/>
      <c r="G868" s="23"/>
      <c r="H868" s="27"/>
      <c r="I868" s="27"/>
      <c r="J868" s="51"/>
    </row>
    <row r="869" spans="5:10" ht="15.75">
      <c r="E869" s="27"/>
      <c r="G869" s="23"/>
      <c r="H869" s="27"/>
      <c r="I869" s="27"/>
      <c r="J869" s="51"/>
    </row>
    <row r="870" spans="5:10" ht="15.75">
      <c r="E870" s="27"/>
      <c r="G870" s="23"/>
      <c r="H870" s="27"/>
      <c r="I870" s="27"/>
      <c r="J870" s="51"/>
    </row>
    <row r="871" spans="5:10" ht="15.75">
      <c r="E871" s="27"/>
      <c r="G871" s="23"/>
      <c r="H871" s="27"/>
      <c r="I871" s="27"/>
      <c r="J871" s="51"/>
    </row>
    <row r="872" spans="5:10" ht="15.75">
      <c r="E872" s="27"/>
      <c r="G872" s="23"/>
      <c r="H872" s="27"/>
      <c r="I872" s="27"/>
      <c r="J872" s="51"/>
    </row>
    <row r="873" spans="5:10" ht="15.75">
      <c r="E873" s="27"/>
      <c r="G873" s="23"/>
      <c r="H873" s="27"/>
      <c r="I873" s="27"/>
      <c r="J873" s="51"/>
    </row>
    <row r="874" spans="5:10" ht="15.75">
      <c r="E874" s="27"/>
      <c r="G874" s="23"/>
      <c r="H874" s="27"/>
      <c r="I874" s="27"/>
      <c r="J874" s="51"/>
    </row>
    <row r="875" spans="5:10" ht="15.75">
      <c r="E875" s="27"/>
      <c r="G875" s="23"/>
      <c r="H875" s="27"/>
      <c r="I875" s="27"/>
      <c r="J875" s="51"/>
    </row>
    <row r="876" spans="5:10" ht="15.75">
      <c r="E876" s="27"/>
      <c r="G876" s="23"/>
      <c r="H876" s="27"/>
      <c r="I876" s="27"/>
      <c r="J876" s="51"/>
    </row>
    <row r="877" spans="5:10" ht="15.75">
      <c r="E877" s="27"/>
      <c r="G877" s="23"/>
      <c r="H877" s="27"/>
      <c r="I877" s="27"/>
      <c r="J877" s="51"/>
    </row>
    <row r="878" spans="5:10" ht="15.75">
      <c r="E878" s="27"/>
      <c r="G878" s="23"/>
      <c r="H878" s="27"/>
      <c r="I878" s="27"/>
      <c r="J878" s="51"/>
    </row>
    <row r="879" spans="5:10" ht="15.75">
      <c r="E879" s="27"/>
      <c r="G879" s="23"/>
      <c r="H879" s="27"/>
      <c r="I879" s="27"/>
      <c r="J879" s="51"/>
    </row>
    <row r="880" spans="5:10" ht="15.75">
      <c r="E880" s="27"/>
      <c r="G880" s="23"/>
      <c r="H880" s="27"/>
      <c r="I880" s="27"/>
      <c r="J880" s="51"/>
    </row>
    <row r="881" spans="5:10" ht="15.75">
      <c r="E881" s="27"/>
      <c r="G881" s="23"/>
      <c r="H881" s="27"/>
      <c r="I881" s="27"/>
      <c r="J881" s="51"/>
    </row>
    <row r="882" spans="5:10" ht="15.75">
      <c r="E882" s="27"/>
      <c r="G882" s="23"/>
      <c r="H882" s="27"/>
      <c r="I882" s="27"/>
      <c r="J882" s="51"/>
    </row>
    <row r="883" spans="5:10" ht="15.75">
      <c r="E883" s="27"/>
      <c r="G883" s="23"/>
      <c r="H883" s="27"/>
      <c r="I883" s="27"/>
      <c r="J883" s="51"/>
    </row>
    <row r="884" spans="5:10" ht="15.75">
      <c r="E884" s="27"/>
      <c r="G884" s="23"/>
      <c r="H884" s="27"/>
      <c r="I884" s="27"/>
      <c r="J884" s="51"/>
    </row>
    <row r="885" spans="5:10" ht="15.75">
      <c r="E885" s="27"/>
      <c r="G885" s="23"/>
      <c r="H885" s="27"/>
      <c r="I885" s="27"/>
      <c r="J885" s="51"/>
    </row>
    <row r="886" spans="5:10" ht="15.75">
      <c r="E886" s="27"/>
      <c r="G886" s="23"/>
      <c r="H886" s="27"/>
      <c r="I886" s="27"/>
      <c r="J886" s="51"/>
    </row>
    <row r="887" spans="5:10" ht="15.75">
      <c r="E887" s="27"/>
      <c r="G887" s="23"/>
      <c r="H887" s="27"/>
      <c r="I887" s="27"/>
      <c r="J887" s="51"/>
    </row>
    <row r="888" spans="5:10" ht="15.75">
      <c r="E888" s="27"/>
      <c r="G888" s="23"/>
      <c r="H888" s="27"/>
      <c r="I888" s="27"/>
      <c r="J888" s="51"/>
    </row>
    <row r="889" spans="5:10" ht="15.75">
      <c r="E889" s="27"/>
      <c r="G889" s="23"/>
      <c r="H889" s="27"/>
      <c r="I889" s="27"/>
      <c r="J889" s="51"/>
    </row>
    <row r="890" spans="5:10" ht="15.75">
      <c r="E890" s="27"/>
      <c r="G890" s="23"/>
      <c r="H890" s="27"/>
      <c r="I890" s="27"/>
      <c r="J890" s="51"/>
    </row>
    <row r="891" spans="5:10" ht="15.75">
      <c r="E891" s="27"/>
      <c r="G891" s="23"/>
      <c r="H891" s="27"/>
      <c r="I891" s="27"/>
      <c r="J891" s="51"/>
    </row>
    <row r="892" spans="5:10" ht="15.75">
      <c r="E892" s="27"/>
      <c r="G892" s="23"/>
      <c r="H892" s="27"/>
      <c r="I892" s="27"/>
      <c r="J892" s="51"/>
    </row>
    <row r="893" spans="5:10" ht="15.75">
      <c r="E893" s="27"/>
      <c r="G893" s="23"/>
      <c r="H893" s="27"/>
      <c r="I893" s="27"/>
      <c r="J893" s="51"/>
    </row>
    <row r="894" spans="5:10" ht="15.75">
      <c r="E894" s="27"/>
      <c r="G894" s="23"/>
      <c r="H894" s="27"/>
      <c r="I894" s="27"/>
      <c r="J894" s="51"/>
    </row>
    <row r="895" spans="5:10" ht="15.75">
      <c r="E895" s="27"/>
      <c r="G895" s="23"/>
      <c r="H895" s="27"/>
      <c r="I895" s="27"/>
      <c r="J895" s="51"/>
    </row>
    <row r="896" spans="5:10" ht="15.75">
      <c r="E896" s="27"/>
      <c r="G896" s="23"/>
      <c r="H896" s="27"/>
      <c r="I896" s="27"/>
      <c r="J896" s="51"/>
    </row>
    <row r="897" spans="5:10" ht="15.75">
      <c r="E897" s="27"/>
      <c r="G897" s="23"/>
      <c r="H897" s="27"/>
      <c r="I897" s="27"/>
      <c r="J897" s="51"/>
    </row>
    <row r="898" spans="5:10" ht="15.75">
      <c r="E898" s="27"/>
      <c r="G898" s="23"/>
      <c r="H898" s="27"/>
      <c r="I898" s="27"/>
      <c r="J898" s="51"/>
    </row>
    <row r="899" spans="5:10" ht="15.75">
      <c r="E899" s="27"/>
      <c r="G899" s="23"/>
      <c r="H899" s="27"/>
      <c r="I899" s="27"/>
      <c r="J899" s="51"/>
    </row>
    <row r="900" spans="5:10" ht="15.75">
      <c r="E900" s="27"/>
      <c r="G900" s="23"/>
      <c r="H900" s="27"/>
      <c r="I900" s="27"/>
      <c r="J900" s="51"/>
    </row>
    <row r="901" spans="5:10" ht="15.75">
      <c r="E901" s="27"/>
      <c r="G901" s="23"/>
      <c r="H901" s="27"/>
      <c r="I901" s="27"/>
      <c r="J901" s="51"/>
    </row>
    <row r="902" spans="5:10" ht="15.75">
      <c r="E902" s="27"/>
      <c r="G902" s="23"/>
      <c r="H902" s="27"/>
      <c r="I902" s="27"/>
      <c r="J902" s="51"/>
    </row>
    <row r="903" spans="5:10" ht="15.75">
      <c r="E903" s="27"/>
      <c r="G903" s="23"/>
      <c r="H903" s="27"/>
      <c r="I903" s="27"/>
      <c r="J903" s="51"/>
    </row>
    <row r="904" spans="5:10" ht="15.75">
      <c r="E904" s="27"/>
      <c r="G904" s="23"/>
      <c r="H904" s="27"/>
      <c r="I904" s="27"/>
      <c r="J904" s="51"/>
    </row>
    <row r="905" spans="5:10" ht="15.75">
      <c r="E905" s="27"/>
      <c r="G905" s="23"/>
      <c r="H905" s="27"/>
      <c r="I905" s="27"/>
      <c r="J905" s="51"/>
    </row>
    <row r="906" spans="5:10" ht="15.75">
      <c r="E906" s="27"/>
      <c r="G906" s="23"/>
      <c r="H906" s="27"/>
      <c r="I906" s="27"/>
      <c r="J906" s="51"/>
    </row>
    <row r="907" spans="5:10" ht="15.75">
      <c r="E907" s="27"/>
      <c r="G907" s="23"/>
      <c r="H907" s="27"/>
      <c r="I907" s="27"/>
      <c r="J907" s="51"/>
    </row>
    <row r="908" spans="5:10" ht="15.75">
      <c r="E908" s="27"/>
      <c r="G908" s="23"/>
      <c r="H908" s="27"/>
      <c r="I908" s="27"/>
      <c r="J908" s="51"/>
    </row>
    <row r="909" spans="5:10" ht="15.75">
      <c r="E909" s="27"/>
      <c r="G909" s="23"/>
      <c r="H909" s="27"/>
      <c r="I909" s="27"/>
      <c r="J909" s="51"/>
    </row>
    <row r="910" spans="5:10" ht="15.75">
      <c r="E910" s="27"/>
      <c r="G910" s="23"/>
      <c r="H910" s="27"/>
      <c r="I910" s="27"/>
      <c r="J910" s="51"/>
    </row>
    <row r="911" spans="5:10" ht="15.75">
      <c r="E911" s="27"/>
      <c r="G911" s="23"/>
      <c r="H911" s="27"/>
      <c r="I911" s="27"/>
      <c r="J911" s="51"/>
    </row>
    <row r="912" spans="5:10" ht="15.75">
      <c r="E912" s="27"/>
      <c r="G912" s="23"/>
      <c r="H912" s="27"/>
      <c r="I912" s="27"/>
      <c r="J912" s="51"/>
    </row>
    <row r="913" spans="5:10" ht="15.75">
      <c r="E913" s="27"/>
      <c r="G913" s="23"/>
      <c r="H913" s="27"/>
      <c r="I913" s="27"/>
      <c r="J913" s="51"/>
    </row>
    <row r="914" spans="5:10" ht="15.75">
      <c r="E914" s="27"/>
      <c r="G914" s="23"/>
      <c r="H914" s="27"/>
      <c r="I914" s="27"/>
      <c r="J914" s="51"/>
    </row>
    <row r="915" spans="5:10" ht="15.75">
      <c r="E915" s="27"/>
      <c r="G915" s="23"/>
      <c r="H915" s="27"/>
      <c r="I915" s="27"/>
      <c r="J915" s="51"/>
    </row>
    <row r="916" spans="5:10" ht="15.75">
      <c r="E916" s="27"/>
      <c r="G916" s="23"/>
      <c r="H916" s="27"/>
      <c r="I916" s="27"/>
      <c r="J916" s="51"/>
    </row>
    <row r="917" spans="5:10" ht="15.75">
      <c r="E917" s="27"/>
      <c r="G917" s="23"/>
      <c r="H917" s="27"/>
      <c r="I917" s="27"/>
      <c r="J917" s="51"/>
    </row>
    <row r="918" spans="5:10" ht="15.75">
      <c r="E918" s="27"/>
      <c r="G918" s="23"/>
      <c r="H918" s="27"/>
      <c r="I918" s="27"/>
      <c r="J918" s="51"/>
    </row>
    <row r="919" spans="5:10" ht="15.75">
      <c r="E919" s="27"/>
      <c r="G919" s="23"/>
      <c r="H919" s="27"/>
      <c r="I919" s="27"/>
      <c r="J919" s="51"/>
    </row>
    <row r="920" spans="5:10" ht="15.75">
      <c r="E920" s="27"/>
      <c r="G920" s="23"/>
      <c r="H920" s="27"/>
      <c r="I920" s="27"/>
      <c r="J920" s="51"/>
    </row>
    <row r="921" spans="5:10" ht="15.75">
      <c r="E921" s="27"/>
      <c r="G921" s="23"/>
      <c r="H921" s="27"/>
      <c r="I921" s="27"/>
      <c r="J921" s="51"/>
    </row>
    <row r="922" spans="5:10" ht="15.75">
      <c r="E922" s="27"/>
      <c r="G922" s="23"/>
      <c r="H922" s="27"/>
      <c r="I922" s="27"/>
      <c r="J922" s="51"/>
    </row>
    <row r="923" spans="5:10" ht="15.75">
      <c r="E923" s="27"/>
      <c r="G923" s="23"/>
      <c r="H923" s="27"/>
      <c r="I923" s="27"/>
      <c r="J923" s="51"/>
    </row>
    <row r="924" spans="5:10" ht="15.75">
      <c r="E924" s="27"/>
      <c r="G924" s="23"/>
      <c r="H924" s="27"/>
      <c r="I924" s="27"/>
      <c r="J924" s="51"/>
    </row>
    <row r="925" spans="5:10" ht="15.75">
      <c r="E925" s="27"/>
      <c r="G925" s="23"/>
      <c r="H925" s="27"/>
      <c r="I925" s="27"/>
      <c r="J925" s="51"/>
    </row>
    <row r="926" spans="5:10" ht="15.75">
      <c r="E926" s="27"/>
      <c r="G926" s="23"/>
      <c r="H926" s="27"/>
      <c r="I926" s="27"/>
      <c r="J926" s="51"/>
    </row>
    <row r="927" spans="5:10" ht="15.75">
      <c r="E927" s="27"/>
      <c r="G927" s="23"/>
      <c r="H927" s="27"/>
      <c r="I927" s="27"/>
      <c r="J927" s="51"/>
    </row>
    <row r="928" spans="5:10" ht="15.75">
      <c r="E928" s="27"/>
      <c r="G928" s="23"/>
      <c r="H928" s="27"/>
      <c r="I928" s="27"/>
      <c r="J928" s="51"/>
    </row>
    <row r="929" spans="5:10" ht="15.75">
      <c r="E929" s="27"/>
      <c r="G929" s="23"/>
      <c r="H929" s="27"/>
      <c r="I929" s="27"/>
      <c r="J929" s="51"/>
    </row>
    <row r="930" spans="5:10" ht="15.75">
      <c r="E930" s="27"/>
      <c r="G930" s="23"/>
      <c r="H930" s="27"/>
      <c r="I930" s="27"/>
      <c r="J930" s="51"/>
    </row>
    <row r="931" spans="5:10" ht="15.75">
      <c r="E931" s="27"/>
      <c r="G931" s="23"/>
      <c r="H931" s="27"/>
      <c r="I931" s="27"/>
      <c r="J931" s="51"/>
    </row>
    <row r="932" spans="5:10" ht="15.75">
      <c r="E932" s="27"/>
      <c r="G932" s="23"/>
      <c r="H932" s="27"/>
      <c r="I932" s="27"/>
      <c r="J932" s="51"/>
    </row>
    <row r="933" spans="5:10" ht="15.75">
      <c r="E933" s="27"/>
      <c r="G933" s="23"/>
      <c r="H933" s="27"/>
      <c r="I933" s="27"/>
      <c r="J933" s="51"/>
    </row>
    <row r="934" spans="5:10" ht="15.75">
      <c r="E934" s="27"/>
      <c r="G934" s="23"/>
      <c r="H934" s="27"/>
      <c r="I934" s="27"/>
      <c r="J934" s="51"/>
    </row>
    <row r="935" spans="5:10" ht="15.75">
      <c r="E935" s="27"/>
      <c r="G935" s="23"/>
      <c r="H935" s="27"/>
      <c r="I935" s="27"/>
      <c r="J935" s="51"/>
    </row>
    <row r="936" spans="5:10" ht="15.75">
      <c r="E936" s="27"/>
      <c r="G936" s="23"/>
      <c r="H936" s="27"/>
      <c r="I936" s="27"/>
      <c r="J936" s="51"/>
    </row>
    <row r="937" spans="5:10" ht="15.75">
      <c r="E937" s="27"/>
      <c r="G937" s="23"/>
      <c r="H937" s="27"/>
      <c r="I937" s="27"/>
      <c r="J937" s="51"/>
    </row>
    <row r="938" spans="5:10" ht="15.75">
      <c r="E938" s="27"/>
      <c r="G938" s="23"/>
      <c r="H938" s="27"/>
      <c r="I938" s="27"/>
      <c r="J938" s="51"/>
    </row>
    <row r="939" spans="5:10" ht="15.75">
      <c r="E939" s="27"/>
      <c r="G939" s="23"/>
      <c r="H939" s="27"/>
      <c r="I939" s="27"/>
      <c r="J939" s="51"/>
    </row>
    <row r="940" spans="5:10" ht="15.75">
      <c r="E940" s="27"/>
      <c r="G940" s="23"/>
      <c r="H940" s="27"/>
      <c r="I940" s="27"/>
      <c r="J940" s="51"/>
    </row>
    <row r="941" spans="5:10" ht="15.75">
      <c r="E941" s="27"/>
      <c r="G941" s="23"/>
      <c r="H941" s="27"/>
      <c r="I941" s="27"/>
      <c r="J941" s="51"/>
    </row>
    <row r="942" spans="5:10" ht="15.75">
      <c r="E942" s="27"/>
      <c r="G942" s="23"/>
      <c r="H942" s="27"/>
      <c r="I942" s="27"/>
      <c r="J942" s="51"/>
    </row>
    <row r="943" spans="5:10" ht="15.75">
      <c r="E943" s="27"/>
      <c r="G943" s="23"/>
      <c r="H943" s="27"/>
      <c r="I943" s="27"/>
      <c r="J943" s="51"/>
    </row>
    <row r="944" spans="5:10" ht="15.75">
      <c r="E944" s="27"/>
      <c r="G944" s="23"/>
      <c r="H944" s="27"/>
      <c r="I944" s="27"/>
      <c r="J944" s="51"/>
    </row>
    <row r="945" spans="5:10" ht="15.75">
      <c r="E945" s="27"/>
      <c r="G945" s="23"/>
      <c r="H945" s="27"/>
      <c r="I945" s="27"/>
      <c r="J945" s="51"/>
    </row>
    <row r="946" spans="5:10" ht="15.75">
      <c r="E946" s="27"/>
      <c r="G946" s="23"/>
      <c r="H946" s="27"/>
      <c r="I946" s="27"/>
      <c r="J946" s="51"/>
    </row>
    <row r="947" spans="5:10" ht="15.75">
      <c r="E947" s="27"/>
      <c r="G947" s="23"/>
      <c r="H947" s="27"/>
      <c r="I947" s="27"/>
      <c r="J947" s="51"/>
    </row>
    <row r="948" spans="5:10" ht="15.75">
      <c r="E948" s="27"/>
      <c r="G948" s="23"/>
      <c r="H948" s="27"/>
      <c r="I948" s="27"/>
      <c r="J948" s="51"/>
    </row>
    <row r="949" spans="5:10" ht="15.75">
      <c r="E949" s="27"/>
      <c r="G949" s="23"/>
      <c r="H949" s="27"/>
      <c r="I949" s="27"/>
      <c r="J949" s="51"/>
    </row>
    <row r="950" spans="5:10" ht="15.75">
      <c r="E950" s="27"/>
      <c r="G950" s="23"/>
      <c r="H950" s="27"/>
      <c r="I950" s="27"/>
      <c r="J950" s="51"/>
    </row>
    <row r="951" spans="5:10" ht="15.75">
      <c r="E951" s="27"/>
      <c r="G951" s="23"/>
      <c r="H951" s="27"/>
      <c r="I951" s="27"/>
      <c r="J951" s="51"/>
    </row>
    <row r="952" spans="5:10" ht="15.75">
      <c r="E952" s="27"/>
      <c r="G952" s="23"/>
      <c r="H952" s="27"/>
      <c r="I952" s="27"/>
      <c r="J952" s="51"/>
    </row>
    <row r="953" spans="5:10" ht="15.75">
      <c r="E953" s="27"/>
      <c r="G953" s="23"/>
      <c r="H953" s="27"/>
      <c r="I953" s="27"/>
      <c r="J953" s="51"/>
    </row>
    <row r="954" spans="5:10" ht="15.75">
      <c r="E954" s="27"/>
      <c r="G954" s="23"/>
      <c r="H954" s="27"/>
      <c r="I954" s="27"/>
      <c r="J954" s="51"/>
    </row>
    <row r="955" spans="5:10" ht="15.75">
      <c r="E955" s="27"/>
      <c r="G955" s="23"/>
      <c r="H955" s="27"/>
      <c r="I955" s="27"/>
      <c r="J955" s="51"/>
    </row>
    <row r="956" spans="5:10" ht="15.75">
      <c r="E956" s="27"/>
      <c r="G956" s="23"/>
      <c r="H956" s="27"/>
      <c r="I956" s="27"/>
      <c r="J956" s="51"/>
    </row>
    <row r="957" spans="5:10" ht="15.75">
      <c r="E957" s="27"/>
      <c r="G957" s="23"/>
      <c r="H957" s="27"/>
      <c r="I957" s="27"/>
      <c r="J957" s="51"/>
    </row>
    <row r="958" spans="5:10" ht="15.75">
      <c r="E958" s="27"/>
      <c r="G958" s="23"/>
      <c r="H958" s="27"/>
      <c r="I958" s="27"/>
      <c r="J958" s="51"/>
    </row>
    <row r="959" spans="5:10" ht="15.75">
      <c r="E959" s="27"/>
      <c r="G959" s="23"/>
      <c r="H959" s="27"/>
      <c r="I959" s="27"/>
      <c r="J959" s="51"/>
    </row>
    <row r="960" spans="5:10" ht="15.75">
      <c r="E960" s="27"/>
      <c r="G960" s="23"/>
      <c r="H960" s="27"/>
      <c r="I960" s="27"/>
      <c r="J960" s="51"/>
    </row>
    <row r="961" spans="5:10" ht="15.75">
      <c r="E961" s="27"/>
      <c r="G961" s="23"/>
      <c r="H961" s="27"/>
      <c r="I961" s="27"/>
      <c r="J961" s="51"/>
    </row>
    <row r="962" spans="5:10" ht="15.75">
      <c r="E962" s="27"/>
      <c r="G962" s="23"/>
      <c r="H962" s="27"/>
      <c r="I962" s="27"/>
      <c r="J962" s="51"/>
    </row>
    <row r="963" spans="5:10" ht="15.75">
      <c r="E963" s="27"/>
      <c r="G963" s="23"/>
      <c r="H963" s="27"/>
      <c r="I963" s="27"/>
      <c r="J963" s="51"/>
    </row>
    <row r="964" spans="5:10" ht="15.75">
      <c r="E964" s="27"/>
      <c r="G964" s="23"/>
      <c r="H964" s="27"/>
      <c r="I964" s="27"/>
      <c r="J964" s="51"/>
    </row>
    <row r="965" spans="5:10" ht="15.75">
      <c r="E965" s="27"/>
      <c r="G965" s="23"/>
      <c r="H965" s="27"/>
      <c r="I965" s="27"/>
      <c r="J965" s="51"/>
    </row>
    <row r="966" spans="5:10" ht="15.75">
      <c r="E966" s="27"/>
      <c r="G966" s="23"/>
      <c r="H966" s="27"/>
      <c r="I966" s="27"/>
      <c r="J966" s="51"/>
    </row>
    <row r="967" spans="5:10" ht="15.75">
      <c r="E967" s="27"/>
      <c r="G967" s="23"/>
      <c r="H967" s="27"/>
      <c r="I967" s="27"/>
      <c r="J967" s="51"/>
    </row>
    <row r="968" spans="5:10" ht="15.75">
      <c r="E968" s="27"/>
      <c r="G968" s="23"/>
      <c r="H968" s="27"/>
      <c r="I968" s="27"/>
      <c r="J968" s="51"/>
    </row>
    <row r="969" spans="5:10" ht="15.75">
      <c r="E969" s="27"/>
      <c r="G969" s="23"/>
      <c r="H969" s="27"/>
      <c r="I969" s="27"/>
      <c r="J969" s="51"/>
    </row>
    <row r="970" spans="5:10" ht="15.75">
      <c r="E970" s="27"/>
      <c r="G970" s="23"/>
      <c r="H970" s="27"/>
      <c r="I970" s="27"/>
      <c r="J970" s="51"/>
    </row>
    <row r="971" spans="5:10" ht="15.75">
      <c r="E971" s="27"/>
      <c r="G971" s="23"/>
      <c r="H971" s="27"/>
      <c r="I971" s="27"/>
      <c r="J971" s="51"/>
    </row>
    <row r="972" spans="5:10" ht="15.75">
      <c r="E972" s="27"/>
      <c r="G972" s="23"/>
      <c r="H972" s="27"/>
      <c r="I972" s="27"/>
      <c r="J972" s="51"/>
    </row>
    <row r="973" spans="5:10" ht="15.75">
      <c r="E973" s="27"/>
      <c r="G973" s="23"/>
      <c r="H973" s="27"/>
      <c r="I973" s="27"/>
      <c r="J973" s="51"/>
    </row>
    <row r="974" spans="5:10" ht="15.75">
      <c r="E974" s="27"/>
      <c r="G974" s="23"/>
      <c r="H974" s="27"/>
      <c r="I974" s="27"/>
      <c r="J974" s="51"/>
    </row>
    <row r="975" spans="5:10" ht="15.75">
      <c r="E975" s="27"/>
      <c r="G975" s="23"/>
      <c r="H975" s="27"/>
      <c r="I975" s="27"/>
      <c r="J975" s="51"/>
    </row>
    <row r="976" spans="5:10" ht="15.75">
      <c r="E976" s="27"/>
      <c r="G976" s="23"/>
      <c r="H976" s="27"/>
      <c r="I976" s="27"/>
      <c r="J976" s="51"/>
    </row>
    <row r="977" spans="5:10" ht="15.75">
      <c r="E977" s="27"/>
      <c r="G977" s="23"/>
      <c r="H977" s="27"/>
      <c r="I977" s="27"/>
      <c r="J977" s="51"/>
    </row>
    <row r="978" spans="5:10" ht="15.75">
      <c r="E978" s="27"/>
      <c r="G978" s="23"/>
      <c r="H978" s="27"/>
      <c r="I978" s="27"/>
      <c r="J978" s="51"/>
    </row>
    <row r="979" spans="5:10" ht="15.75">
      <c r="E979" s="27"/>
      <c r="G979" s="23"/>
      <c r="H979" s="27"/>
      <c r="I979" s="27"/>
      <c r="J979" s="51"/>
    </row>
    <row r="980" spans="5:10" ht="15.75">
      <c r="E980" s="27"/>
      <c r="G980" s="23"/>
      <c r="H980" s="27"/>
      <c r="I980" s="27"/>
      <c r="J980" s="51"/>
    </row>
    <row r="981" spans="5:10" ht="15.75">
      <c r="E981" s="27"/>
      <c r="G981" s="23"/>
      <c r="H981" s="27"/>
      <c r="I981" s="27"/>
      <c r="J981" s="51"/>
    </row>
    <row r="982" spans="5:10" ht="15.75">
      <c r="E982" s="27"/>
      <c r="G982" s="23"/>
      <c r="H982" s="27"/>
      <c r="I982" s="27"/>
      <c r="J982" s="51"/>
    </row>
    <row r="983" spans="5:10" ht="15.75">
      <c r="E983" s="27"/>
      <c r="G983" s="23"/>
      <c r="H983" s="27"/>
      <c r="I983" s="27"/>
      <c r="J983" s="51"/>
    </row>
    <row r="984" spans="5:10" ht="15.75">
      <c r="E984" s="27"/>
      <c r="G984" s="23"/>
      <c r="H984" s="27"/>
      <c r="I984" s="27"/>
      <c r="J984" s="51"/>
    </row>
    <row r="985" spans="5:10" ht="15.75">
      <c r="E985" s="27"/>
      <c r="G985" s="23"/>
      <c r="H985" s="27"/>
      <c r="I985" s="27"/>
      <c r="J985" s="51"/>
    </row>
    <row r="986" spans="5:10" ht="15.75">
      <c r="E986" s="27"/>
      <c r="G986" s="23"/>
      <c r="H986" s="27"/>
      <c r="I986" s="27"/>
      <c r="J986" s="51"/>
    </row>
    <row r="987" spans="5:10" ht="15.75">
      <c r="E987" s="27"/>
      <c r="G987" s="23"/>
      <c r="H987" s="27"/>
      <c r="I987" s="27"/>
      <c r="J987" s="51"/>
    </row>
    <row r="988" spans="5:10" ht="15.75">
      <c r="E988" s="27"/>
      <c r="G988" s="23"/>
      <c r="H988" s="27"/>
      <c r="I988" s="27"/>
      <c r="J988" s="51"/>
    </row>
    <row r="989" spans="5:10" ht="15.75">
      <c r="E989" s="27"/>
      <c r="G989" s="23"/>
      <c r="H989" s="27"/>
      <c r="I989" s="27"/>
      <c r="J989" s="51"/>
    </row>
    <row r="990" spans="5:10" ht="15.75">
      <c r="E990" s="27"/>
      <c r="G990" s="23"/>
      <c r="H990" s="27"/>
      <c r="I990" s="27"/>
      <c r="J990" s="51"/>
    </row>
    <row r="991" spans="5:10" ht="15.75">
      <c r="E991" s="27"/>
      <c r="G991" s="23"/>
      <c r="H991" s="27"/>
      <c r="I991" s="27"/>
      <c r="J991" s="51"/>
    </row>
    <row r="992" spans="5:10" ht="15.75">
      <c r="E992" s="27"/>
      <c r="G992" s="23"/>
      <c r="H992" s="27"/>
      <c r="I992" s="27"/>
      <c r="J992" s="51"/>
    </row>
    <row r="993" spans="5:10" ht="15.75">
      <c r="E993" s="27"/>
      <c r="G993" s="23"/>
      <c r="H993" s="27"/>
      <c r="I993" s="27"/>
      <c r="J993" s="51"/>
    </row>
    <row r="994" spans="5:10" ht="15.75">
      <c r="E994" s="27"/>
      <c r="G994" s="23"/>
      <c r="H994" s="27"/>
      <c r="I994" s="27"/>
      <c r="J994" s="51"/>
    </row>
    <row r="995" spans="5:10" ht="15.75">
      <c r="E995" s="27"/>
      <c r="G995" s="23"/>
      <c r="H995" s="27"/>
      <c r="I995" s="27"/>
      <c r="J995" s="51"/>
    </row>
    <row r="996" spans="5:10" ht="15.75">
      <c r="E996" s="27"/>
      <c r="G996" s="23"/>
      <c r="H996" s="27"/>
      <c r="I996" s="27"/>
      <c r="J996" s="51"/>
    </row>
    <row r="997" spans="5:10" ht="15.75">
      <c r="E997" s="27"/>
      <c r="G997" s="23"/>
      <c r="H997" s="27"/>
      <c r="I997" s="27"/>
      <c r="J997" s="51"/>
    </row>
    <row r="998" spans="5:10" ht="15.75">
      <c r="E998" s="27"/>
      <c r="G998" s="23"/>
      <c r="H998" s="27"/>
      <c r="I998" s="27"/>
      <c r="J998" s="51"/>
    </row>
    <row r="999" spans="5:10" ht="15.75">
      <c r="E999" s="27"/>
      <c r="G999" s="23"/>
      <c r="H999" s="27"/>
      <c r="I999" s="27"/>
      <c r="J999" s="51"/>
    </row>
    <row r="1000" spans="5:10" ht="15.75">
      <c r="E1000" s="27"/>
      <c r="G1000" s="23"/>
      <c r="H1000" s="27"/>
      <c r="I1000" s="27"/>
      <c r="J1000" s="51"/>
    </row>
    <row r="1001" spans="5:10" ht="15.75">
      <c r="E1001" s="27"/>
      <c r="G1001" s="23"/>
      <c r="H1001" s="27"/>
      <c r="I1001" s="27"/>
      <c r="J1001" s="51"/>
    </row>
    <row r="1002" spans="5:10" ht="15.75">
      <c r="E1002" s="27"/>
      <c r="G1002" s="23"/>
      <c r="H1002" s="27"/>
      <c r="I1002" s="27"/>
      <c r="J1002" s="51"/>
    </row>
  </sheetData>
  <autoFilter ref="$A$2:$Z$29"/>
  <mergeCells count="1">
    <mergeCell ref="C1:D1"/>
  </mergeCells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dimension ref="A1:AC1015"/>
  <sheetViews>
    <sheetView workbookViewId="0" topLeftCell="A1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ColWidth="14.421875" defaultRowHeight="15.75" customHeight="1"/>
  <cols>
    <col min="1" max="1" width="9.57421875" style="0" customWidth="1"/>
    <col min="2" max="2" width="13.140625" style="0" customWidth="1"/>
    <col min="3" max="3" width="11.421875" style="0" customWidth="1"/>
    <col min="4" max="4" width="11.140625" style="0" customWidth="1"/>
    <col min="5" max="5" width="11.421875" style="0" customWidth="1"/>
    <col min="6" max="6" width="11.57421875" style="0" customWidth="1"/>
    <col min="7" max="7" width="11.421875" style="0" customWidth="1"/>
    <col min="8" max="8" width="11.7109375" style="0" customWidth="1"/>
    <col min="9" max="9" width="11.421875" style="0" customWidth="1"/>
    <col min="10" max="11" width="11.28125" style="0" customWidth="1"/>
    <col min="12" max="12" width="11.421875" style="0" customWidth="1"/>
    <col min="13" max="15" width="11.57421875" style="0" customWidth="1"/>
    <col min="16" max="16" width="11.28125" style="0" customWidth="1"/>
    <col min="17" max="18" width="11.57421875" style="0" customWidth="1"/>
    <col min="19" max="19" width="11.421875" style="0" customWidth="1"/>
    <col min="20" max="20" width="11.28125" style="0" customWidth="1"/>
    <col min="21" max="23" width="11.57421875" style="0" customWidth="1"/>
    <col min="24" max="26" width="13.00390625" style="0" customWidth="1"/>
    <col min="27" max="27" width="13.140625" style="0" customWidth="1"/>
    <col min="28" max="28" width="13.00390625" style="0" customWidth="1"/>
    <col min="29" max="29" width="12.00390625" style="0" customWidth="1"/>
  </cols>
  <sheetData>
    <row r="1" spans="1:29" ht="15">
      <c r="A1" s="2" t="s">
        <v>0</v>
      </c>
      <c r="B1" s="3"/>
      <c r="C1" s="3">
        <v>1</v>
      </c>
      <c r="D1" s="4">
        <v>2</v>
      </c>
      <c r="E1" s="4">
        <v>3</v>
      </c>
      <c r="F1" s="5">
        <v>4</v>
      </c>
      <c r="G1" s="7">
        <v>5</v>
      </c>
      <c r="H1" s="7">
        <v>6</v>
      </c>
      <c r="I1" s="5">
        <v>7</v>
      </c>
      <c r="J1" s="5">
        <v>8</v>
      </c>
      <c r="K1" s="5">
        <v>9</v>
      </c>
      <c r="L1" s="7">
        <v>10</v>
      </c>
      <c r="M1" s="7">
        <v>11</v>
      </c>
      <c r="N1" s="7">
        <v>12</v>
      </c>
      <c r="O1" s="7">
        <v>13</v>
      </c>
      <c r="P1" s="7">
        <v>14</v>
      </c>
      <c r="Q1" s="7">
        <v>15</v>
      </c>
      <c r="R1" s="7">
        <v>16</v>
      </c>
      <c r="S1" s="7">
        <v>17</v>
      </c>
      <c r="T1" s="7">
        <v>18</v>
      </c>
      <c r="U1" s="7">
        <v>19</v>
      </c>
      <c r="V1" s="7">
        <v>20</v>
      </c>
      <c r="W1" s="7">
        <v>21</v>
      </c>
      <c r="X1" s="7">
        <v>22</v>
      </c>
      <c r="Y1" s="7">
        <v>23</v>
      </c>
      <c r="Z1" s="7">
        <v>24</v>
      </c>
      <c r="AA1" s="7">
        <v>25</v>
      </c>
      <c r="AB1" s="7">
        <v>26</v>
      </c>
      <c r="AC1" s="7"/>
    </row>
    <row r="2" spans="1:29" ht="15.75">
      <c r="A2" s="10" t="s">
        <v>2</v>
      </c>
      <c r="B2" s="12"/>
      <c r="C2" s="13" t="s">
        <v>4</v>
      </c>
      <c r="D2" s="14" t="s">
        <v>7</v>
      </c>
      <c r="E2" s="14" t="s">
        <v>14</v>
      </c>
      <c r="F2" s="16"/>
      <c r="G2" s="18" t="s">
        <v>16</v>
      </c>
      <c r="H2" s="19" t="s">
        <v>17</v>
      </c>
      <c r="I2" s="16" t="s">
        <v>18</v>
      </c>
      <c r="J2" s="20" t="s">
        <v>19</v>
      </c>
      <c r="K2" s="16"/>
      <c r="L2" s="21" t="s">
        <v>20</v>
      </c>
      <c r="M2" s="19" t="s">
        <v>21</v>
      </c>
      <c r="N2" s="19" t="s">
        <v>22</v>
      </c>
      <c r="O2" s="19"/>
      <c r="P2" s="19" t="s">
        <v>23</v>
      </c>
      <c r="Q2" s="19"/>
      <c r="R2" s="19"/>
      <c r="S2" s="19" t="s">
        <v>24</v>
      </c>
      <c r="T2" s="19"/>
      <c r="U2" s="19" t="s">
        <v>25</v>
      </c>
      <c r="V2" s="19"/>
      <c r="W2" s="21" t="s">
        <v>26</v>
      </c>
      <c r="X2" s="19" t="s">
        <v>27</v>
      </c>
      <c r="Y2" s="19" t="s">
        <v>28</v>
      </c>
      <c r="Z2" s="19" t="s">
        <v>29</v>
      </c>
      <c r="AA2" s="19" t="s">
        <v>30</v>
      </c>
      <c r="AB2" s="19" t="s">
        <v>31</v>
      </c>
      <c r="AC2" s="19"/>
    </row>
    <row r="3" spans="1:29" ht="33.75" customHeight="1">
      <c r="A3" s="2"/>
      <c r="B3" s="1"/>
      <c r="C3" s="17"/>
      <c r="D3" s="15"/>
      <c r="E3" s="15"/>
      <c r="F3" s="24"/>
      <c r="G3" s="25"/>
      <c r="H3" s="26"/>
      <c r="I3" s="24"/>
      <c r="J3" s="24"/>
      <c r="K3" s="24"/>
      <c r="L3" s="26"/>
      <c r="M3" s="24"/>
      <c r="N3" s="26"/>
      <c r="O3" s="24"/>
      <c r="P3" s="26"/>
      <c r="Q3" s="24"/>
      <c r="R3" s="26"/>
      <c r="S3" s="24"/>
      <c r="T3" s="26"/>
      <c r="U3" s="24"/>
      <c r="V3" s="26"/>
      <c r="W3" s="24"/>
      <c r="AC3" s="28"/>
    </row>
    <row r="4" spans="1:29" ht="15.75">
      <c r="A4" s="2"/>
      <c r="B4" s="1"/>
      <c r="C4" s="17"/>
      <c r="D4" s="15"/>
      <c r="E4" s="15"/>
      <c r="F4" s="24"/>
      <c r="G4" s="25"/>
      <c r="H4" s="26"/>
      <c r="I4" s="24"/>
      <c r="J4" s="24"/>
      <c r="K4" s="24"/>
      <c r="L4" s="26"/>
      <c r="M4" s="24"/>
      <c r="N4" s="26"/>
      <c r="O4" s="24"/>
      <c r="P4" s="26"/>
      <c r="Q4" s="24"/>
      <c r="R4" s="26"/>
      <c r="S4" s="24"/>
      <c r="T4" s="26"/>
      <c r="U4" s="24"/>
      <c r="V4" s="26"/>
      <c r="W4" s="24"/>
      <c r="AC4" s="28"/>
    </row>
    <row r="5" spans="1:29" ht="15.75">
      <c r="A5" s="2" t="s">
        <v>32</v>
      </c>
      <c r="B5" s="1" t="s">
        <v>33</v>
      </c>
      <c r="C5" s="17">
        <v>2</v>
      </c>
      <c r="D5" s="15">
        <v>1</v>
      </c>
      <c r="E5" s="15">
        <v>2</v>
      </c>
      <c r="F5" s="24">
        <v>3</v>
      </c>
      <c r="G5" s="25">
        <v>4</v>
      </c>
      <c r="H5" s="26">
        <v>5</v>
      </c>
      <c r="I5" s="24">
        <v>6</v>
      </c>
      <c r="J5" s="24">
        <v>7</v>
      </c>
      <c r="K5" s="24">
        <v>8</v>
      </c>
      <c r="L5" s="26">
        <v>9</v>
      </c>
      <c r="M5" s="24">
        <v>10</v>
      </c>
      <c r="N5" s="26">
        <v>11</v>
      </c>
      <c r="O5" s="24">
        <v>12</v>
      </c>
      <c r="P5" s="26">
        <v>13</v>
      </c>
      <c r="Q5" s="24">
        <v>14</v>
      </c>
      <c r="R5" s="26">
        <v>15</v>
      </c>
      <c r="S5" s="24">
        <v>16</v>
      </c>
      <c r="T5" s="26">
        <v>17</v>
      </c>
      <c r="U5" s="24">
        <v>18</v>
      </c>
      <c r="V5" s="26">
        <v>19</v>
      </c>
      <c r="W5" s="24">
        <v>20</v>
      </c>
      <c r="AC5" s="28"/>
    </row>
    <row r="6" spans="1:29" ht="15.75">
      <c r="A6" s="2"/>
      <c r="B6" s="1" t="s">
        <v>34</v>
      </c>
      <c r="C6" s="17">
        <v>21</v>
      </c>
      <c r="D6" s="15">
        <v>3</v>
      </c>
      <c r="E6" s="15">
        <v>4</v>
      </c>
      <c r="F6" s="29">
        <v>5</v>
      </c>
      <c r="G6" s="25">
        <v>6</v>
      </c>
      <c r="H6" s="26">
        <v>7</v>
      </c>
      <c r="I6" s="24">
        <v>8</v>
      </c>
      <c r="J6" s="24">
        <v>9</v>
      </c>
      <c r="K6" s="24">
        <v>10</v>
      </c>
      <c r="L6" s="26">
        <v>11</v>
      </c>
      <c r="M6" s="24">
        <v>12</v>
      </c>
      <c r="N6" s="26">
        <v>13</v>
      </c>
      <c r="O6" s="24">
        <v>14</v>
      </c>
      <c r="P6" s="26">
        <v>15</v>
      </c>
      <c r="Q6" s="24">
        <v>16</v>
      </c>
      <c r="R6" s="26">
        <v>17</v>
      </c>
      <c r="S6" s="24">
        <v>18</v>
      </c>
      <c r="T6" s="26">
        <v>19</v>
      </c>
      <c r="U6" s="24">
        <v>20</v>
      </c>
      <c r="V6" s="26">
        <v>21</v>
      </c>
      <c r="W6" s="24">
        <v>1</v>
      </c>
      <c r="AC6" s="28"/>
    </row>
    <row r="7" spans="1:29" ht="15.75">
      <c r="A7" s="2"/>
      <c r="B7" s="1" t="s">
        <v>35</v>
      </c>
      <c r="C7" s="30"/>
      <c r="D7" s="15"/>
      <c r="E7" s="15">
        <v>6</v>
      </c>
      <c r="F7" s="24">
        <v>7</v>
      </c>
      <c r="G7" s="25">
        <v>8</v>
      </c>
      <c r="H7" s="26">
        <v>3</v>
      </c>
      <c r="I7" s="24">
        <v>4</v>
      </c>
      <c r="J7" s="24">
        <v>5</v>
      </c>
      <c r="K7" s="24">
        <v>6</v>
      </c>
      <c r="L7" s="26">
        <v>6</v>
      </c>
      <c r="M7" s="26">
        <v>7</v>
      </c>
      <c r="N7" s="26">
        <v>8</v>
      </c>
      <c r="O7" s="26">
        <v>9</v>
      </c>
      <c r="P7" s="26">
        <v>20</v>
      </c>
      <c r="Q7" s="26">
        <v>11</v>
      </c>
      <c r="R7" s="26">
        <v>12</v>
      </c>
      <c r="S7" s="26">
        <v>13</v>
      </c>
      <c r="T7" s="26">
        <v>14</v>
      </c>
      <c r="U7" s="26">
        <v>16</v>
      </c>
      <c r="V7" s="26">
        <v>17</v>
      </c>
      <c r="W7" s="26">
        <v>18</v>
      </c>
      <c r="X7" s="25">
        <v>25</v>
      </c>
      <c r="Y7" s="25">
        <v>22</v>
      </c>
      <c r="Z7" s="25">
        <v>23</v>
      </c>
      <c r="AA7" s="25">
        <v>24</v>
      </c>
      <c r="AC7" s="28"/>
    </row>
    <row r="8" spans="1:29" ht="15.75">
      <c r="A8" s="2"/>
      <c r="B8" s="1" t="s">
        <v>36</v>
      </c>
      <c r="C8" s="30"/>
      <c r="D8" s="15"/>
      <c r="E8" s="15">
        <v>21</v>
      </c>
      <c r="F8" s="24">
        <v>10</v>
      </c>
      <c r="G8" s="25">
        <v>15</v>
      </c>
      <c r="H8" s="26">
        <v>10</v>
      </c>
      <c r="I8" s="24">
        <v>11</v>
      </c>
      <c r="J8" s="24">
        <v>12</v>
      </c>
      <c r="K8" s="24">
        <v>13</v>
      </c>
      <c r="L8" s="26">
        <v>4</v>
      </c>
      <c r="M8" s="26">
        <v>15</v>
      </c>
      <c r="N8" s="26">
        <v>16</v>
      </c>
      <c r="O8" s="26">
        <v>17</v>
      </c>
      <c r="P8" s="26">
        <v>18</v>
      </c>
      <c r="Q8" s="26">
        <v>5</v>
      </c>
      <c r="R8" s="26">
        <v>19</v>
      </c>
      <c r="S8" s="26">
        <v>20</v>
      </c>
      <c r="T8" s="26">
        <v>21</v>
      </c>
      <c r="U8" s="26">
        <v>9</v>
      </c>
      <c r="V8" s="26">
        <v>14</v>
      </c>
      <c r="W8" s="26">
        <v>3</v>
      </c>
      <c r="AC8" s="28"/>
    </row>
    <row r="9" spans="1:29" ht="15.75">
      <c r="A9" s="2"/>
      <c r="B9" s="1" t="s">
        <v>37</v>
      </c>
      <c r="C9" s="17"/>
      <c r="D9" s="15"/>
      <c r="E9" s="15"/>
      <c r="F9" s="31"/>
      <c r="H9" s="28"/>
      <c r="I9" s="31"/>
      <c r="J9" s="31"/>
      <c r="K9" s="24"/>
      <c r="L9" s="28"/>
      <c r="M9" s="28"/>
      <c r="N9" s="26"/>
      <c r="O9" s="28"/>
      <c r="P9" s="26"/>
      <c r="Q9" s="28"/>
      <c r="R9" s="28"/>
      <c r="S9" s="28"/>
      <c r="T9" s="28"/>
      <c r="U9" s="28"/>
      <c r="V9" s="28"/>
      <c r="W9" s="28"/>
      <c r="X9" s="26">
        <v>3</v>
      </c>
      <c r="Y9" s="28"/>
      <c r="Z9" s="28"/>
      <c r="AA9" s="28"/>
      <c r="AB9" s="28"/>
      <c r="AC9" s="28"/>
    </row>
    <row r="10" spans="1:29" ht="15.75">
      <c r="A10" s="2"/>
      <c r="B10" s="1" t="s">
        <v>38</v>
      </c>
      <c r="C10" s="17"/>
      <c r="D10" s="15"/>
      <c r="E10" s="15"/>
      <c r="F10" s="31"/>
      <c r="H10" s="28"/>
      <c r="I10" s="31"/>
      <c r="J10" s="31"/>
      <c r="K10" s="31"/>
      <c r="L10" s="28"/>
      <c r="M10" s="28"/>
      <c r="N10" s="26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6">
        <v>11</v>
      </c>
      <c r="Z10" s="28"/>
      <c r="AA10" s="28"/>
      <c r="AB10" s="28"/>
      <c r="AC10" s="28"/>
    </row>
    <row r="11" spans="1:29" ht="15.75">
      <c r="A11" s="2"/>
      <c r="B11" s="1" t="s">
        <v>39</v>
      </c>
      <c r="C11" s="17"/>
      <c r="D11" s="15"/>
      <c r="E11" s="15"/>
      <c r="F11" s="31"/>
      <c r="H11" s="28"/>
      <c r="I11" s="31"/>
      <c r="J11" s="31"/>
      <c r="K11" s="31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6">
        <v>19</v>
      </c>
      <c r="AA11" s="28"/>
      <c r="AB11" s="28"/>
      <c r="AC11" s="28"/>
    </row>
    <row r="12" spans="1:29" ht="15.75">
      <c r="A12" s="2"/>
      <c r="B12" s="1" t="s">
        <v>40</v>
      </c>
      <c r="C12" s="30"/>
      <c r="D12" s="30"/>
      <c r="E12" s="30"/>
      <c r="F12" s="32"/>
      <c r="G12" s="30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3">
        <v>17</v>
      </c>
      <c r="AB12" s="32"/>
      <c r="AC12" s="28"/>
    </row>
    <row r="13" spans="1:29" ht="15.75">
      <c r="A13" s="2"/>
      <c r="B13" s="1" t="s">
        <v>41</v>
      </c>
      <c r="C13" s="30"/>
      <c r="D13" s="30"/>
      <c r="E13" s="30"/>
      <c r="F13" s="32"/>
      <c r="G13" s="30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3">
        <v>14</v>
      </c>
      <c r="AC13" s="28"/>
    </row>
    <row r="14" spans="1:29" ht="15.75">
      <c r="A14" s="2"/>
      <c r="B14" s="1" t="s">
        <v>42</v>
      </c>
      <c r="C14" s="30"/>
      <c r="D14" s="30"/>
      <c r="E14" s="30"/>
      <c r="F14" s="30"/>
      <c r="G14" s="30"/>
      <c r="H14" s="30"/>
      <c r="I14" s="30"/>
      <c r="J14" s="30"/>
      <c r="K14" s="17">
        <v>22</v>
      </c>
      <c r="L14" s="30"/>
      <c r="M14" s="30"/>
      <c r="N14" s="17">
        <v>22</v>
      </c>
      <c r="O14" s="30"/>
      <c r="P14" s="17">
        <v>22</v>
      </c>
      <c r="Q14" s="30"/>
      <c r="R14" s="30"/>
      <c r="S14" s="30"/>
      <c r="T14" s="30"/>
      <c r="U14" s="30"/>
      <c r="V14" s="30"/>
      <c r="W14" s="30"/>
      <c r="X14" s="30"/>
      <c r="Y14" s="17">
        <v>22</v>
      </c>
      <c r="Z14" s="30"/>
      <c r="AA14" s="30"/>
      <c r="AB14" s="30"/>
      <c r="AC14" s="28"/>
    </row>
    <row r="15" spans="1:29" ht="15.75">
      <c r="A15" s="2"/>
      <c r="B15" s="1" t="s">
        <v>43</v>
      </c>
      <c r="C15" s="30"/>
      <c r="D15" s="30"/>
      <c r="E15" s="30"/>
      <c r="F15" s="30"/>
      <c r="G15" s="30"/>
      <c r="H15" s="17">
        <v>23</v>
      </c>
      <c r="I15" s="30"/>
      <c r="J15" s="30"/>
      <c r="K15" s="30"/>
      <c r="L15" s="30"/>
      <c r="M15" s="30"/>
      <c r="N15" s="30"/>
      <c r="O15" s="17">
        <v>23</v>
      </c>
      <c r="P15" s="30"/>
      <c r="Q15" s="30"/>
      <c r="R15" s="30"/>
      <c r="S15" s="30"/>
      <c r="T15" s="30"/>
      <c r="U15" s="30"/>
      <c r="V15" s="17">
        <v>23</v>
      </c>
      <c r="W15" s="30"/>
      <c r="X15" s="30"/>
      <c r="Y15" s="30"/>
      <c r="Z15" s="17">
        <v>23</v>
      </c>
      <c r="AA15" s="30"/>
      <c r="AB15" s="30"/>
      <c r="AC15" s="28"/>
    </row>
    <row r="16" spans="1:29" ht="15.75">
      <c r="A16" s="2"/>
      <c r="B16" s="1" t="s">
        <v>44</v>
      </c>
      <c r="C16" s="30"/>
      <c r="D16" s="30"/>
      <c r="E16" s="30"/>
      <c r="F16" s="30"/>
      <c r="G16" s="17">
        <v>24</v>
      </c>
      <c r="H16" s="30"/>
      <c r="I16" s="30"/>
      <c r="J16" s="30"/>
      <c r="K16" s="30"/>
      <c r="L16" s="17">
        <v>24</v>
      </c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17">
        <v>24</v>
      </c>
      <c r="X16" s="30"/>
      <c r="Y16" s="30"/>
      <c r="Z16" s="30"/>
      <c r="AA16" s="17">
        <v>24</v>
      </c>
      <c r="AB16" s="30"/>
      <c r="AC16" s="28"/>
    </row>
    <row r="17" spans="1:29" ht="15.75">
      <c r="A17" s="2"/>
      <c r="B17" s="1" t="s">
        <v>45</v>
      </c>
      <c r="C17" s="30"/>
      <c r="D17" s="30"/>
      <c r="E17" s="30"/>
      <c r="F17" s="30"/>
      <c r="G17" s="30"/>
      <c r="H17" s="30"/>
      <c r="I17" s="17">
        <v>25</v>
      </c>
      <c r="J17" s="30"/>
      <c r="K17" s="30"/>
      <c r="L17" s="30"/>
      <c r="M17" s="30"/>
      <c r="N17" s="17"/>
      <c r="O17" s="17">
        <v>25</v>
      </c>
      <c r="P17" s="30"/>
      <c r="Q17" s="17">
        <v>25</v>
      </c>
      <c r="R17" s="30"/>
      <c r="S17" s="30"/>
      <c r="T17" s="30"/>
      <c r="U17" s="30"/>
      <c r="V17" s="30"/>
      <c r="W17" s="30"/>
      <c r="X17" s="17">
        <v>25</v>
      </c>
      <c r="Y17" s="17"/>
      <c r="Z17" s="30"/>
      <c r="AA17" s="30"/>
      <c r="AB17" s="30"/>
      <c r="AC17" s="28"/>
    </row>
    <row r="18" spans="1:29" ht="15.75">
      <c r="A18" s="2"/>
      <c r="B18" s="1" t="s">
        <v>46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17">
        <v>26</v>
      </c>
      <c r="Y18" s="17">
        <v>26</v>
      </c>
      <c r="Z18" s="17">
        <v>26</v>
      </c>
      <c r="AA18" s="17">
        <v>26</v>
      </c>
      <c r="AB18" s="30"/>
      <c r="AC18" s="28"/>
    </row>
    <row r="19" spans="1:29" ht="15.75">
      <c r="A19" s="2"/>
      <c r="B19" s="1" t="s">
        <v>15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17">
        <v>1</v>
      </c>
      <c r="O19" s="30"/>
      <c r="P19" s="30"/>
      <c r="Q19" s="30"/>
      <c r="R19" s="30"/>
      <c r="S19" s="30"/>
      <c r="T19" s="30"/>
      <c r="U19" s="30"/>
      <c r="V19" s="17">
        <v>1</v>
      </c>
      <c r="W19" s="30"/>
      <c r="X19" s="30"/>
      <c r="Y19" s="30"/>
      <c r="Z19" s="30"/>
      <c r="AA19" s="30"/>
      <c r="AB19" s="30"/>
      <c r="AC19" s="28"/>
    </row>
    <row r="20" spans="1:29" ht="15.75">
      <c r="A20" s="2"/>
      <c r="B20" s="1" t="s">
        <v>7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17">
        <v>2</v>
      </c>
      <c r="O20" s="30"/>
      <c r="P20" s="30"/>
      <c r="Q20" s="30"/>
      <c r="R20" s="30"/>
      <c r="S20" s="30"/>
      <c r="T20" s="30"/>
      <c r="U20" s="30"/>
      <c r="V20" s="17">
        <v>2</v>
      </c>
      <c r="W20" s="30"/>
      <c r="X20" s="30"/>
      <c r="Y20" s="30"/>
      <c r="Z20" s="30"/>
      <c r="AA20" s="30"/>
      <c r="AB20" s="30"/>
      <c r="AC20" s="28"/>
    </row>
    <row r="21" spans="1:29" ht="15.75">
      <c r="A21" s="34" t="s">
        <v>47</v>
      </c>
      <c r="B21" s="35"/>
      <c r="C21" s="36">
        <f aca="true" t="shared" si="0" ref="C21:W21">COUNT(C5:C20)</f>
        <v>2</v>
      </c>
      <c r="D21" s="36">
        <f t="shared" si="0"/>
        <v>2</v>
      </c>
      <c r="E21" s="36">
        <f t="shared" si="0"/>
        <v>4</v>
      </c>
      <c r="F21" s="36">
        <f t="shared" si="0"/>
        <v>4</v>
      </c>
      <c r="G21" s="36">
        <f t="shared" si="0"/>
        <v>5</v>
      </c>
      <c r="H21" s="36">
        <f t="shared" si="0"/>
        <v>5</v>
      </c>
      <c r="I21" s="36">
        <f t="shared" si="0"/>
        <v>5</v>
      </c>
      <c r="J21" s="36">
        <f t="shared" si="0"/>
        <v>4</v>
      </c>
      <c r="K21" s="36">
        <f t="shared" si="0"/>
        <v>5</v>
      </c>
      <c r="L21" s="36">
        <f t="shared" si="0"/>
        <v>5</v>
      </c>
      <c r="M21" s="36">
        <f t="shared" si="0"/>
        <v>4</v>
      </c>
      <c r="N21" s="36">
        <f t="shared" si="0"/>
        <v>7</v>
      </c>
      <c r="O21" s="36">
        <f t="shared" si="0"/>
        <v>6</v>
      </c>
      <c r="P21" s="36">
        <f t="shared" si="0"/>
        <v>5</v>
      </c>
      <c r="Q21" s="36">
        <f t="shared" si="0"/>
        <v>5</v>
      </c>
      <c r="R21" s="36">
        <f t="shared" si="0"/>
        <v>4</v>
      </c>
      <c r="S21" s="36">
        <f t="shared" si="0"/>
        <v>4</v>
      </c>
      <c r="T21" s="36">
        <f t="shared" si="0"/>
        <v>4</v>
      </c>
      <c r="U21" s="36">
        <f t="shared" si="0"/>
        <v>4</v>
      </c>
      <c r="V21" s="36">
        <f t="shared" si="0"/>
        <v>7</v>
      </c>
      <c r="W21" s="36">
        <f t="shared" si="0"/>
        <v>5</v>
      </c>
      <c r="X21" s="36">
        <f aca="true" t="shared" si="1" ref="X21:AB21">_xlfn.IFERROR(__xludf.DUMMYFUNCTION("count(unique(X5:X20))"),3)</f>
        <v>3</v>
      </c>
      <c r="Y21" s="36">
        <f t="shared" si="1"/>
        <v>3</v>
      </c>
      <c r="Z21" s="36">
        <f t="shared" si="1"/>
        <v>3</v>
      </c>
      <c r="AA21" s="36">
        <f t="shared" si="1"/>
        <v>3</v>
      </c>
      <c r="AB21" s="36">
        <f t="shared" si="1"/>
        <v>1</v>
      </c>
      <c r="AC21" s="38">
        <f>AVERAGE(C21:AB21)</f>
        <v>4.192307692</v>
      </c>
    </row>
    <row r="22" spans="1:29" ht="15.75">
      <c r="A22" s="39"/>
      <c r="B22" s="40"/>
      <c r="C22" s="41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3"/>
    </row>
    <row r="23" spans="1:29" ht="15.75">
      <c r="A23" s="2" t="s">
        <v>48</v>
      </c>
      <c r="B23" s="1" t="s">
        <v>33</v>
      </c>
      <c r="C23" s="17">
        <v>21</v>
      </c>
      <c r="D23" s="26">
        <v>1</v>
      </c>
      <c r="E23" s="26">
        <v>2</v>
      </c>
      <c r="F23" s="26">
        <v>3</v>
      </c>
      <c r="G23" s="26">
        <v>4</v>
      </c>
      <c r="H23" s="26">
        <v>5</v>
      </c>
      <c r="I23" s="26">
        <v>6</v>
      </c>
      <c r="J23" s="26">
        <v>7</v>
      </c>
      <c r="K23" s="26">
        <v>8</v>
      </c>
      <c r="L23" s="26">
        <v>9</v>
      </c>
      <c r="M23" s="26">
        <v>10</v>
      </c>
      <c r="N23" s="26">
        <v>11</v>
      </c>
      <c r="O23" s="26">
        <v>12</v>
      </c>
      <c r="P23" s="26">
        <v>13</v>
      </c>
      <c r="Q23" s="26">
        <v>14</v>
      </c>
      <c r="R23" s="26">
        <v>15</v>
      </c>
      <c r="S23" s="26">
        <v>16</v>
      </c>
      <c r="T23" s="26">
        <v>17</v>
      </c>
      <c r="U23" s="26">
        <v>18</v>
      </c>
      <c r="V23" s="26">
        <v>19</v>
      </c>
      <c r="W23" s="26">
        <v>20</v>
      </c>
      <c r="X23" s="26">
        <v>14</v>
      </c>
      <c r="Y23" s="26">
        <v>6</v>
      </c>
      <c r="Z23" s="26">
        <v>10</v>
      </c>
      <c r="AA23" s="26">
        <v>15</v>
      </c>
      <c r="AB23" s="26">
        <v>24</v>
      </c>
      <c r="AC23" s="28"/>
    </row>
    <row r="24" spans="1:29" ht="15.75">
      <c r="A24" s="2"/>
      <c r="B24" s="1" t="s">
        <v>34</v>
      </c>
      <c r="C24" s="17">
        <v>2</v>
      </c>
      <c r="D24" s="15">
        <v>3</v>
      </c>
      <c r="E24" s="15">
        <v>4</v>
      </c>
      <c r="F24" s="24">
        <v>5</v>
      </c>
      <c r="G24" s="25">
        <v>6</v>
      </c>
      <c r="H24" s="26">
        <v>7</v>
      </c>
      <c r="I24" s="24">
        <v>8</v>
      </c>
      <c r="J24" s="24">
        <v>9</v>
      </c>
      <c r="K24" s="24">
        <v>10</v>
      </c>
      <c r="L24" s="24">
        <v>11</v>
      </c>
      <c r="M24" s="24">
        <v>12</v>
      </c>
      <c r="N24" s="24">
        <v>13</v>
      </c>
      <c r="O24" s="24">
        <v>14</v>
      </c>
      <c r="P24" s="24">
        <v>15</v>
      </c>
      <c r="Q24" s="24">
        <v>16</v>
      </c>
      <c r="R24" s="24">
        <v>17</v>
      </c>
      <c r="S24" s="24">
        <v>18</v>
      </c>
      <c r="T24" s="24">
        <v>19</v>
      </c>
      <c r="U24" s="24">
        <v>20</v>
      </c>
      <c r="V24" s="24">
        <v>21</v>
      </c>
      <c r="W24" s="24">
        <v>22</v>
      </c>
      <c r="X24" s="26">
        <v>12</v>
      </c>
      <c r="Y24" s="26">
        <v>20</v>
      </c>
      <c r="Z24" s="26">
        <v>5</v>
      </c>
      <c r="AA24" s="26">
        <v>13</v>
      </c>
      <c r="AB24" s="26">
        <v>23</v>
      </c>
      <c r="AC24" s="28"/>
    </row>
    <row r="25" spans="1:29" ht="15.75">
      <c r="A25" s="2"/>
      <c r="B25" s="1" t="s">
        <v>35</v>
      </c>
      <c r="C25" s="17">
        <v>12</v>
      </c>
      <c r="D25" s="15">
        <v>20</v>
      </c>
      <c r="E25" s="15">
        <v>21</v>
      </c>
      <c r="F25" s="24">
        <v>10</v>
      </c>
      <c r="G25" s="25">
        <v>15</v>
      </c>
      <c r="H25" s="26">
        <v>3</v>
      </c>
      <c r="I25" s="24">
        <v>4</v>
      </c>
      <c r="J25" s="24">
        <v>5</v>
      </c>
      <c r="K25" s="24">
        <v>15</v>
      </c>
      <c r="L25" s="26">
        <v>6</v>
      </c>
      <c r="M25" s="26">
        <v>7</v>
      </c>
      <c r="N25" s="26">
        <v>8</v>
      </c>
      <c r="O25" s="26">
        <v>9</v>
      </c>
      <c r="P25" s="26">
        <v>20</v>
      </c>
      <c r="Q25" s="26">
        <v>11</v>
      </c>
      <c r="R25" s="26">
        <v>12</v>
      </c>
      <c r="S25" s="26">
        <v>13</v>
      </c>
      <c r="T25" s="26">
        <v>14</v>
      </c>
      <c r="U25" s="26">
        <v>16</v>
      </c>
      <c r="V25" s="26">
        <v>17</v>
      </c>
      <c r="W25" s="26">
        <v>18</v>
      </c>
      <c r="X25" s="26">
        <v>9</v>
      </c>
      <c r="Y25" s="26">
        <v>13</v>
      </c>
      <c r="Z25" s="26">
        <v>21</v>
      </c>
      <c r="AA25" s="26">
        <v>7</v>
      </c>
      <c r="AB25" s="26">
        <v>22</v>
      </c>
      <c r="AC25" s="28"/>
    </row>
    <row r="26" spans="1:29" ht="15.75">
      <c r="A26" s="2"/>
      <c r="B26" s="1" t="s">
        <v>36</v>
      </c>
      <c r="C26" s="17">
        <v>20</v>
      </c>
      <c r="D26" s="15">
        <v>12</v>
      </c>
      <c r="E26" s="15">
        <v>6</v>
      </c>
      <c r="F26" s="24">
        <v>7</v>
      </c>
      <c r="G26" s="25">
        <v>8</v>
      </c>
      <c r="H26" s="26">
        <v>10</v>
      </c>
      <c r="I26" s="24">
        <v>11</v>
      </c>
      <c r="J26" s="24">
        <v>12</v>
      </c>
      <c r="K26" s="24">
        <v>13</v>
      </c>
      <c r="L26" s="26">
        <v>4</v>
      </c>
      <c r="M26" s="26">
        <v>15</v>
      </c>
      <c r="N26" s="26">
        <v>16</v>
      </c>
      <c r="O26" s="26">
        <v>17</v>
      </c>
      <c r="P26" s="26">
        <v>18</v>
      </c>
      <c r="Q26" s="26">
        <v>5</v>
      </c>
      <c r="R26" s="26">
        <v>19</v>
      </c>
      <c r="S26" s="26">
        <v>20</v>
      </c>
      <c r="T26" s="26">
        <v>21</v>
      </c>
      <c r="U26" s="26">
        <v>9</v>
      </c>
      <c r="V26" s="26">
        <v>14</v>
      </c>
      <c r="W26" s="26">
        <v>3</v>
      </c>
      <c r="X26" s="26">
        <v>23</v>
      </c>
      <c r="Y26" s="26">
        <v>24</v>
      </c>
      <c r="Z26" s="26">
        <v>25</v>
      </c>
      <c r="AA26" s="26">
        <v>22</v>
      </c>
      <c r="AB26" s="26">
        <v>25</v>
      </c>
      <c r="AC26" s="28"/>
    </row>
    <row r="27" spans="1:29" ht="15.75">
      <c r="A27" s="2"/>
      <c r="B27" s="1" t="s">
        <v>50</v>
      </c>
      <c r="C27" s="17"/>
      <c r="D27" s="15"/>
      <c r="E27" s="15">
        <v>22</v>
      </c>
      <c r="F27" s="31"/>
      <c r="H27" s="28"/>
      <c r="I27" s="31"/>
      <c r="J27" s="31"/>
      <c r="K27" s="31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</row>
    <row r="28" spans="1:29" ht="15.75">
      <c r="A28" s="2"/>
      <c r="B28" s="1" t="s">
        <v>51</v>
      </c>
      <c r="C28" s="30"/>
      <c r="D28" s="15"/>
      <c r="E28" s="15"/>
      <c r="F28" s="31"/>
      <c r="H28" s="28"/>
      <c r="I28" s="31"/>
      <c r="J28" s="31"/>
      <c r="K28" s="31"/>
      <c r="L28" s="28"/>
      <c r="M28" s="26">
        <v>23</v>
      </c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</row>
    <row r="29" spans="1:29" ht="15.75">
      <c r="A29" s="2"/>
      <c r="B29" s="1" t="s">
        <v>52</v>
      </c>
      <c r="C29" s="17"/>
      <c r="D29" s="15"/>
      <c r="E29" s="15"/>
      <c r="F29" s="31"/>
      <c r="H29" s="28"/>
      <c r="I29" s="31"/>
      <c r="J29" s="31"/>
      <c r="K29" s="31"/>
      <c r="L29" s="28"/>
      <c r="M29" s="28"/>
      <c r="N29" s="28"/>
      <c r="O29" s="28"/>
      <c r="P29" s="28"/>
      <c r="Q29" s="28"/>
      <c r="R29" s="28"/>
      <c r="S29" s="28"/>
      <c r="T29" s="28"/>
      <c r="U29" s="26">
        <v>24</v>
      </c>
      <c r="V29" s="28"/>
      <c r="W29" s="28"/>
      <c r="X29" s="28"/>
      <c r="Y29" s="28"/>
      <c r="Z29" s="28"/>
      <c r="AA29" s="28"/>
      <c r="AB29" s="28"/>
      <c r="AC29" s="28"/>
    </row>
    <row r="30" spans="1:29" ht="15.75">
      <c r="A30" s="2"/>
      <c r="B30" s="1" t="s">
        <v>53</v>
      </c>
      <c r="C30" s="30"/>
      <c r="D30" s="15"/>
      <c r="E30" s="15"/>
      <c r="F30" s="31"/>
      <c r="H30" s="28"/>
      <c r="I30" s="31"/>
      <c r="J30" s="31"/>
      <c r="K30" s="31"/>
      <c r="L30" s="28"/>
      <c r="M30" s="28"/>
      <c r="N30" s="28"/>
      <c r="O30" s="28"/>
      <c r="P30" s="28"/>
      <c r="Q30" s="28"/>
      <c r="R30" s="28"/>
      <c r="S30" s="26">
        <v>25</v>
      </c>
      <c r="T30" s="28"/>
      <c r="U30" s="28"/>
      <c r="V30" s="28"/>
      <c r="W30" s="28"/>
      <c r="X30" s="28"/>
      <c r="Y30" s="28"/>
      <c r="Z30" s="28"/>
      <c r="AA30" s="28"/>
      <c r="AB30" s="28"/>
      <c r="AC30" s="28"/>
    </row>
    <row r="31" spans="1:29" ht="15.75">
      <c r="A31" s="2"/>
      <c r="B31" s="1" t="s">
        <v>54</v>
      </c>
      <c r="C31" s="17"/>
      <c r="D31" s="15"/>
      <c r="E31" s="15"/>
      <c r="F31" s="31"/>
      <c r="H31" s="28"/>
      <c r="I31" s="31"/>
      <c r="J31" s="31"/>
      <c r="K31" s="31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</row>
    <row r="32" spans="1:29" ht="15.75">
      <c r="A32" s="2"/>
      <c r="B32" s="1" t="s">
        <v>46</v>
      </c>
      <c r="C32" s="17"/>
      <c r="D32" s="15"/>
      <c r="E32" s="15"/>
      <c r="F32" s="24"/>
      <c r="H32" s="28"/>
      <c r="I32" s="31"/>
      <c r="J32" s="31"/>
      <c r="K32" s="31"/>
      <c r="L32" s="28"/>
      <c r="M32" s="28"/>
      <c r="N32" s="28"/>
      <c r="O32" s="28"/>
      <c r="P32" s="26">
        <v>26</v>
      </c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</row>
    <row r="33" spans="1:29" ht="15.75">
      <c r="A33" s="34" t="s">
        <v>55</v>
      </c>
      <c r="B33" s="44"/>
      <c r="C33" s="45">
        <f aca="true" t="shared" si="2" ref="C33:AB33">COUNT(C23:C32)</f>
        <v>4</v>
      </c>
      <c r="D33" s="45">
        <f t="shared" si="2"/>
        <v>4</v>
      </c>
      <c r="E33" s="45">
        <f t="shared" si="2"/>
        <v>5</v>
      </c>
      <c r="F33" s="45">
        <f t="shared" si="2"/>
        <v>4</v>
      </c>
      <c r="G33" s="45">
        <f t="shared" si="2"/>
        <v>4</v>
      </c>
      <c r="H33" s="45">
        <f t="shared" si="2"/>
        <v>4</v>
      </c>
      <c r="I33" s="45">
        <f t="shared" si="2"/>
        <v>4</v>
      </c>
      <c r="J33" s="45">
        <f t="shared" si="2"/>
        <v>4</v>
      </c>
      <c r="K33" s="45">
        <f t="shared" si="2"/>
        <v>4</v>
      </c>
      <c r="L33" s="45">
        <f t="shared" si="2"/>
        <v>4</v>
      </c>
      <c r="M33" s="45">
        <f t="shared" si="2"/>
        <v>5</v>
      </c>
      <c r="N33" s="45">
        <f t="shared" si="2"/>
        <v>4</v>
      </c>
      <c r="O33" s="45">
        <f t="shared" si="2"/>
        <v>4</v>
      </c>
      <c r="P33" s="45">
        <f t="shared" si="2"/>
        <v>5</v>
      </c>
      <c r="Q33" s="45">
        <f t="shared" si="2"/>
        <v>4</v>
      </c>
      <c r="R33" s="45">
        <f t="shared" si="2"/>
        <v>4</v>
      </c>
      <c r="S33" s="45">
        <f t="shared" si="2"/>
        <v>5</v>
      </c>
      <c r="T33" s="45">
        <f t="shared" si="2"/>
        <v>4</v>
      </c>
      <c r="U33" s="45">
        <f t="shared" si="2"/>
        <v>5</v>
      </c>
      <c r="V33" s="45">
        <f t="shared" si="2"/>
        <v>4</v>
      </c>
      <c r="W33" s="45">
        <f t="shared" si="2"/>
        <v>4</v>
      </c>
      <c r="X33" s="45">
        <f t="shared" si="2"/>
        <v>4</v>
      </c>
      <c r="Y33" s="45">
        <f t="shared" si="2"/>
        <v>4</v>
      </c>
      <c r="Z33" s="45">
        <f t="shared" si="2"/>
        <v>4</v>
      </c>
      <c r="AA33" s="45">
        <f t="shared" si="2"/>
        <v>4</v>
      </c>
      <c r="AB33" s="45">
        <f t="shared" si="2"/>
        <v>4</v>
      </c>
      <c r="AC33" s="45">
        <f>AVERAGE(C33:AB33)</f>
        <v>4.192307692</v>
      </c>
    </row>
    <row r="34" spans="1:29" ht="15.75">
      <c r="A34" s="39"/>
      <c r="B34" s="40"/>
      <c r="C34" s="41"/>
      <c r="D34" s="46"/>
      <c r="E34" s="46"/>
      <c r="F34" s="42"/>
      <c r="G34" s="47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</row>
    <row r="35" spans="1:29" ht="15.75">
      <c r="A35" s="2" t="s">
        <v>56</v>
      </c>
      <c r="B35" s="1"/>
      <c r="C35" s="17">
        <f aca="true" t="shared" si="3" ref="C35:AB35">C21/C33</f>
        <v>0.5</v>
      </c>
      <c r="D35" s="17">
        <f t="shared" si="3"/>
        <v>0.5</v>
      </c>
      <c r="E35" s="17">
        <f t="shared" si="3"/>
        <v>0.8</v>
      </c>
      <c r="F35" s="17">
        <f t="shared" si="3"/>
        <v>1</v>
      </c>
      <c r="G35" s="17">
        <f t="shared" si="3"/>
        <v>1.25</v>
      </c>
      <c r="H35" s="17">
        <f t="shared" si="3"/>
        <v>1.25</v>
      </c>
      <c r="I35" s="17">
        <f t="shared" si="3"/>
        <v>1.25</v>
      </c>
      <c r="J35" s="17">
        <f t="shared" si="3"/>
        <v>1</v>
      </c>
      <c r="K35" s="17">
        <f t="shared" si="3"/>
        <v>1.25</v>
      </c>
      <c r="L35" s="17">
        <f t="shared" si="3"/>
        <v>1.25</v>
      </c>
      <c r="M35" s="17">
        <f t="shared" si="3"/>
        <v>0.8</v>
      </c>
      <c r="N35" s="17">
        <f t="shared" si="3"/>
        <v>1.75</v>
      </c>
      <c r="O35" s="17">
        <f t="shared" si="3"/>
        <v>1.5</v>
      </c>
      <c r="P35" s="17">
        <f t="shared" si="3"/>
        <v>1</v>
      </c>
      <c r="Q35" s="17">
        <f t="shared" si="3"/>
        <v>1.25</v>
      </c>
      <c r="R35" s="17">
        <f t="shared" si="3"/>
        <v>1</v>
      </c>
      <c r="S35" s="17">
        <f t="shared" si="3"/>
        <v>0.8</v>
      </c>
      <c r="T35" s="17">
        <f t="shared" si="3"/>
        <v>1</v>
      </c>
      <c r="U35" s="17">
        <f t="shared" si="3"/>
        <v>0.8</v>
      </c>
      <c r="V35" s="17">
        <f t="shared" si="3"/>
        <v>1.75</v>
      </c>
      <c r="W35" s="17">
        <f t="shared" si="3"/>
        <v>1.25</v>
      </c>
      <c r="X35" s="17">
        <f t="shared" si="3"/>
        <v>0.75</v>
      </c>
      <c r="Y35" s="17">
        <f t="shared" si="3"/>
        <v>0.75</v>
      </c>
      <c r="Z35" s="17">
        <f t="shared" si="3"/>
        <v>0.75</v>
      </c>
      <c r="AA35" s="17">
        <f t="shared" si="3"/>
        <v>0.75</v>
      </c>
      <c r="AB35" s="17">
        <f t="shared" si="3"/>
        <v>0.25</v>
      </c>
      <c r="AC35" s="28"/>
    </row>
    <row r="36" spans="1:29" ht="15.75">
      <c r="A36" s="48" t="s">
        <v>57</v>
      </c>
      <c r="C36">
        <f aca="true" t="shared" si="4" ref="C36:C37">D35+W35</f>
        <v>1.75</v>
      </c>
      <c r="D36">
        <f aca="true" t="shared" si="5" ref="D36:D37">C35+E35</f>
        <v>1.3</v>
      </c>
      <c r="E36">
        <f aca="true" t="shared" si="6" ref="E36:E37">D35+F35+H35+W35</f>
        <v>4</v>
      </c>
      <c r="F36" s="31">
        <f aca="true" t="shared" si="7" ref="F36:F37">E35+G35+I35+L35</f>
        <v>4.55</v>
      </c>
      <c r="G36">
        <f aca="true" t="shared" si="8" ref="G36:G37">F35+H35+J35+Q35+Y35</f>
        <v>5.25</v>
      </c>
      <c r="H36" s="28">
        <f aca="true" t="shared" si="9" ref="H36:H37">G35+I35+E35+L35</f>
        <v>4.55</v>
      </c>
      <c r="I36" s="31">
        <f aca="true" t="shared" si="10" ref="I36:I37">H35+J35+F35+L35+AA35</f>
        <v>5.25</v>
      </c>
      <c r="J36" s="31">
        <f aca="true" t="shared" si="11" ref="J36:J37">I35+K35+G35+N35</f>
        <v>5.5</v>
      </c>
      <c r="K36" s="31">
        <f aca="true" t="shared" si="12" ref="K36:K37">J35+L35+H35+O35+X35</f>
        <v>5.75</v>
      </c>
      <c r="L36" s="28">
        <f aca="true" t="shared" si="13" ref="L36:L37">K35+M35+H35+F35+Z35</f>
        <v>5.05</v>
      </c>
      <c r="M36" s="28">
        <f aca="true" t="shared" si="14" ref="M36:M37">L35+N35+I35+Q35</f>
        <v>5.5</v>
      </c>
      <c r="N36" s="28">
        <f aca="true" t="shared" si="15" ref="N36:N37">M35+O35+J35+R35+X35+C35+D35</f>
        <v>6.05</v>
      </c>
      <c r="O36" s="28">
        <f aca="true" t="shared" si="16" ref="O36:O37">N35+P35+K35+S35+Y35+AA35</f>
        <v>6.3</v>
      </c>
      <c r="P36" s="28">
        <f aca="true" t="shared" si="17" ref="P36:P37">O35+Q35+V35+T35+X35</f>
        <v>6.25</v>
      </c>
      <c r="Q36" s="28">
        <f aca="true" t="shared" si="18" ref="Q36:Q37">P35+R35+M35+G35+AA35</f>
        <v>4.8</v>
      </c>
      <c r="R36" s="28">
        <f aca="true" t="shared" si="19" ref="R36:T36">Q35+S35+N35+U35</f>
        <v>4.6</v>
      </c>
      <c r="S36" s="28">
        <f t="shared" si="19"/>
        <v>5.25</v>
      </c>
      <c r="T36" s="28">
        <f t="shared" si="19"/>
        <v>3.85</v>
      </c>
      <c r="U36" s="28">
        <f aca="true" t="shared" si="20" ref="U36:U37">T35+V35+R35+K35</f>
        <v>5</v>
      </c>
      <c r="V36" s="28">
        <f aca="true" t="shared" si="21" ref="V36:V37">U35+W35+S35+E35+Y35+C35+D35</f>
        <v>5.4</v>
      </c>
      <c r="W36" s="28">
        <f aca="true" t="shared" si="22" ref="W36:W37">V35+C35+T35+E35+Z35</f>
        <v>4.8</v>
      </c>
      <c r="X36" s="28">
        <f aca="true" t="shared" si="23" ref="X36:X37">AA35+E35+AB35</f>
        <v>1.8</v>
      </c>
      <c r="Y36" s="28">
        <f aca="true" t="shared" si="24" ref="Y36:Y37">X35+M35+AB35</f>
        <v>1.8</v>
      </c>
      <c r="Z36" s="28">
        <f aca="true" t="shared" si="25" ref="Z36:Z37">Y35+U35+AB35</f>
        <v>1.8</v>
      </c>
      <c r="AA36" s="28">
        <f aca="true" t="shared" si="26" ref="AA36:AA37">Z35+S35+AB35</f>
        <v>1.8</v>
      </c>
      <c r="AB36" s="28">
        <f aca="true" t="shared" si="27" ref="AB36:AB37">P35</f>
        <v>1</v>
      </c>
      <c r="AC36" s="28"/>
    </row>
    <row r="37" spans="1:29" ht="15.75">
      <c r="A37" s="48" t="s">
        <v>58</v>
      </c>
      <c r="B37" s="49"/>
      <c r="C37" s="28">
        <f t="shared" si="4"/>
        <v>6.1</v>
      </c>
      <c r="D37">
        <f t="shared" si="5"/>
        <v>5.75</v>
      </c>
      <c r="E37" s="28">
        <f t="shared" si="6"/>
        <v>15.2</v>
      </c>
      <c r="F37" s="31">
        <f t="shared" si="7"/>
        <v>19.55</v>
      </c>
      <c r="G37" s="28">
        <f t="shared" si="8"/>
        <v>21.2</v>
      </c>
      <c r="H37" s="28">
        <f t="shared" si="9"/>
        <v>19.55</v>
      </c>
      <c r="I37" s="31">
        <f t="shared" si="10"/>
        <v>21.45</v>
      </c>
      <c r="J37" s="31">
        <f t="shared" si="11"/>
        <v>22.3</v>
      </c>
      <c r="K37" s="31">
        <f t="shared" si="12"/>
        <v>23.2</v>
      </c>
      <c r="L37" s="28">
        <f t="shared" si="13"/>
        <v>22.15</v>
      </c>
      <c r="M37" s="28">
        <f t="shared" si="14"/>
        <v>21.15</v>
      </c>
      <c r="N37" s="28">
        <f t="shared" si="15"/>
        <v>26.75</v>
      </c>
      <c r="O37" s="28">
        <f t="shared" si="16"/>
        <v>26.9</v>
      </c>
      <c r="P37" s="28">
        <f t="shared" si="17"/>
        <v>22.15</v>
      </c>
      <c r="Q37" s="28">
        <f t="shared" si="18"/>
        <v>23.4</v>
      </c>
      <c r="R37" s="28">
        <f aca="true" t="shared" si="28" ref="R37:T37">Q36+S36+N36+U36</f>
        <v>21.1</v>
      </c>
      <c r="S37" s="28">
        <f t="shared" si="28"/>
        <v>20.15</v>
      </c>
      <c r="T37" s="28">
        <f t="shared" si="28"/>
        <v>21.3</v>
      </c>
      <c r="U37" s="28">
        <f t="shared" si="20"/>
        <v>19.6</v>
      </c>
      <c r="V37" s="28">
        <f t="shared" si="21"/>
        <v>23.9</v>
      </c>
      <c r="W37" s="28">
        <f t="shared" si="22"/>
        <v>16.8</v>
      </c>
      <c r="X37" s="28">
        <f t="shared" si="23"/>
        <v>6.8</v>
      </c>
      <c r="Y37" s="28">
        <f t="shared" si="24"/>
        <v>8.3</v>
      </c>
      <c r="Z37" s="28">
        <f t="shared" si="25"/>
        <v>7.8</v>
      </c>
      <c r="AA37" s="28">
        <f t="shared" si="26"/>
        <v>8.05</v>
      </c>
      <c r="AB37" s="28">
        <f t="shared" si="27"/>
        <v>6.25</v>
      </c>
      <c r="AC37" s="7"/>
    </row>
    <row r="38" spans="1:29" ht="15.75">
      <c r="A38" s="48"/>
      <c r="B38" s="49"/>
      <c r="F38" s="31"/>
      <c r="H38" s="28"/>
      <c r="I38" s="31"/>
      <c r="J38" s="31"/>
      <c r="K38" s="31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</row>
    <row r="39" spans="1:29" ht="15.75">
      <c r="A39" s="48"/>
      <c r="B39" s="49"/>
      <c r="F39" s="31"/>
      <c r="H39" s="28"/>
      <c r="I39" s="31"/>
      <c r="J39" s="31"/>
      <c r="K39" s="31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</row>
    <row r="40" spans="1:29" ht="15.75">
      <c r="A40" s="48"/>
      <c r="B40" s="49"/>
      <c r="F40" s="31"/>
      <c r="H40" s="28"/>
      <c r="I40" s="31"/>
      <c r="J40" s="31"/>
      <c r="K40" s="31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</row>
    <row r="41" spans="1:29" ht="15.75">
      <c r="A41" s="48"/>
      <c r="B41" s="49"/>
      <c r="F41" s="31"/>
      <c r="H41" s="28"/>
      <c r="I41" s="31"/>
      <c r="J41" s="31"/>
      <c r="K41" s="31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</row>
    <row r="42" spans="1:29" ht="15.75">
      <c r="A42" s="50"/>
      <c r="B42" s="49"/>
      <c r="F42" s="31"/>
      <c r="H42" s="28"/>
      <c r="I42" s="31"/>
      <c r="J42" s="31"/>
      <c r="K42" s="31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</row>
    <row r="43" spans="1:29" ht="15.75">
      <c r="A43" s="50"/>
      <c r="B43" s="49"/>
      <c r="C43" s="52">
        <v>1</v>
      </c>
      <c r="D43" s="52">
        <v>2</v>
      </c>
      <c r="E43" s="52">
        <v>3</v>
      </c>
      <c r="F43" s="52">
        <v>4</v>
      </c>
      <c r="G43" s="52">
        <v>5</v>
      </c>
      <c r="H43" s="52">
        <v>6</v>
      </c>
      <c r="I43" s="52">
        <v>7</v>
      </c>
      <c r="J43" s="52">
        <v>8</v>
      </c>
      <c r="K43" s="52">
        <v>9</v>
      </c>
      <c r="L43" s="52">
        <v>10</v>
      </c>
      <c r="M43" s="52">
        <v>11</v>
      </c>
      <c r="N43" s="52">
        <v>12</v>
      </c>
      <c r="O43" s="52">
        <v>13</v>
      </c>
      <c r="P43" s="52">
        <v>14</v>
      </c>
      <c r="Q43" s="52">
        <v>15</v>
      </c>
      <c r="R43" s="52">
        <v>16</v>
      </c>
      <c r="S43" s="52">
        <v>17</v>
      </c>
      <c r="T43" s="52">
        <v>18</v>
      </c>
      <c r="U43" s="52">
        <v>19</v>
      </c>
      <c r="V43" s="52">
        <v>20</v>
      </c>
      <c r="W43" s="52">
        <v>21</v>
      </c>
      <c r="X43" s="52">
        <v>22</v>
      </c>
      <c r="Y43" s="52">
        <v>23</v>
      </c>
      <c r="Z43" s="52">
        <v>24</v>
      </c>
      <c r="AA43" s="52">
        <v>25</v>
      </c>
      <c r="AB43" s="52">
        <v>26</v>
      </c>
      <c r="AC43" s="28"/>
    </row>
    <row r="44" spans="1:29" ht="15.75">
      <c r="A44" s="52" t="s">
        <v>61</v>
      </c>
      <c r="B44" s="49"/>
      <c r="C44">
        <f aca="true" t="shared" si="29" ref="C44:AB44">SUM(C35:C36)</f>
        <v>2.25</v>
      </c>
      <c r="D44">
        <f t="shared" si="29"/>
        <v>1.8</v>
      </c>
      <c r="E44">
        <f t="shared" si="29"/>
        <v>4.8</v>
      </c>
      <c r="F44">
        <f t="shared" si="29"/>
        <v>5.55</v>
      </c>
      <c r="G44">
        <f t="shared" si="29"/>
        <v>6.5</v>
      </c>
      <c r="H44">
        <f t="shared" si="29"/>
        <v>5.8</v>
      </c>
      <c r="I44">
        <f t="shared" si="29"/>
        <v>6.5</v>
      </c>
      <c r="J44">
        <f t="shared" si="29"/>
        <v>6.5</v>
      </c>
      <c r="K44">
        <f t="shared" si="29"/>
        <v>7</v>
      </c>
      <c r="L44">
        <f t="shared" si="29"/>
        <v>6.3</v>
      </c>
      <c r="M44">
        <f t="shared" si="29"/>
        <v>6.3</v>
      </c>
      <c r="N44">
        <f t="shared" si="29"/>
        <v>7.8</v>
      </c>
      <c r="O44">
        <f t="shared" si="29"/>
        <v>7.8</v>
      </c>
      <c r="P44">
        <f t="shared" si="29"/>
        <v>7.25</v>
      </c>
      <c r="Q44">
        <f t="shared" si="29"/>
        <v>6.05</v>
      </c>
      <c r="R44">
        <f t="shared" si="29"/>
        <v>5.6</v>
      </c>
      <c r="S44">
        <f t="shared" si="29"/>
        <v>6.05</v>
      </c>
      <c r="T44">
        <f t="shared" si="29"/>
        <v>4.85</v>
      </c>
      <c r="U44">
        <f t="shared" si="29"/>
        <v>5.8</v>
      </c>
      <c r="V44">
        <f t="shared" si="29"/>
        <v>7.15</v>
      </c>
      <c r="W44">
        <f t="shared" si="29"/>
        <v>6.05</v>
      </c>
      <c r="X44">
        <f t="shared" si="29"/>
        <v>2.55</v>
      </c>
      <c r="Y44">
        <f t="shared" si="29"/>
        <v>2.55</v>
      </c>
      <c r="Z44">
        <f t="shared" si="29"/>
        <v>2.55</v>
      </c>
      <c r="AA44">
        <f t="shared" si="29"/>
        <v>2.55</v>
      </c>
      <c r="AB44">
        <f t="shared" si="29"/>
        <v>1.25</v>
      </c>
      <c r="AC44" s="28"/>
    </row>
    <row r="45" spans="1:29" ht="15.75">
      <c r="A45" s="52" t="s">
        <v>62</v>
      </c>
      <c r="B45" s="49"/>
      <c r="C45">
        <f aca="true" t="shared" si="30" ref="C45:AB45">SUM(C35:C37)</f>
        <v>8.35</v>
      </c>
      <c r="D45">
        <f t="shared" si="30"/>
        <v>7.55</v>
      </c>
      <c r="E45">
        <f t="shared" si="30"/>
        <v>20</v>
      </c>
      <c r="F45">
        <f t="shared" si="30"/>
        <v>25.1</v>
      </c>
      <c r="G45">
        <f t="shared" si="30"/>
        <v>27.7</v>
      </c>
      <c r="H45">
        <f t="shared" si="30"/>
        <v>25.35</v>
      </c>
      <c r="I45">
        <f t="shared" si="30"/>
        <v>27.95</v>
      </c>
      <c r="J45">
        <f t="shared" si="30"/>
        <v>28.8</v>
      </c>
      <c r="K45">
        <f t="shared" si="30"/>
        <v>30.2</v>
      </c>
      <c r="L45">
        <f t="shared" si="30"/>
        <v>28.45</v>
      </c>
      <c r="M45">
        <f t="shared" si="30"/>
        <v>27.45</v>
      </c>
      <c r="N45">
        <f t="shared" si="30"/>
        <v>34.55</v>
      </c>
      <c r="O45">
        <f t="shared" si="30"/>
        <v>34.7</v>
      </c>
      <c r="P45">
        <f t="shared" si="30"/>
        <v>29.4</v>
      </c>
      <c r="Q45">
        <f t="shared" si="30"/>
        <v>29.45</v>
      </c>
      <c r="R45">
        <f t="shared" si="30"/>
        <v>26.7</v>
      </c>
      <c r="S45">
        <f t="shared" si="30"/>
        <v>26.2</v>
      </c>
      <c r="T45">
        <f t="shared" si="30"/>
        <v>26.15</v>
      </c>
      <c r="U45">
        <f t="shared" si="30"/>
        <v>25.4</v>
      </c>
      <c r="V45">
        <f t="shared" si="30"/>
        <v>31.05</v>
      </c>
      <c r="W45">
        <f t="shared" si="30"/>
        <v>22.85</v>
      </c>
      <c r="X45">
        <f t="shared" si="30"/>
        <v>9.35</v>
      </c>
      <c r="Y45">
        <f t="shared" si="30"/>
        <v>10.85</v>
      </c>
      <c r="Z45">
        <f t="shared" si="30"/>
        <v>10.35</v>
      </c>
      <c r="AA45">
        <f t="shared" si="30"/>
        <v>10.6</v>
      </c>
      <c r="AB45">
        <f t="shared" si="30"/>
        <v>7.5</v>
      </c>
      <c r="AC45" s="28"/>
    </row>
    <row r="46" spans="1:29" ht="15.75">
      <c r="A46" s="52"/>
      <c r="B46" s="49"/>
      <c r="AC46" s="28"/>
    </row>
    <row r="47" spans="1:29" ht="15.75">
      <c r="A47" s="52"/>
      <c r="B47" s="49"/>
      <c r="AC47" s="28"/>
    </row>
    <row r="48" spans="1:29" ht="15.75">
      <c r="A48" s="52"/>
      <c r="B48" s="49"/>
      <c r="AC48" s="28"/>
    </row>
    <row r="49" spans="1:29" ht="15.75">
      <c r="A49" s="52"/>
      <c r="B49" s="49"/>
      <c r="AC49" s="28"/>
    </row>
    <row r="50" spans="1:29" ht="15.75">
      <c r="A50" s="50"/>
      <c r="B50" s="49"/>
      <c r="F50" s="31"/>
      <c r="H50" s="28"/>
      <c r="I50" s="31"/>
      <c r="J50" s="31"/>
      <c r="K50" s="31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</row>
    <row r="51" spans="1:29" ht="15.75">
      <c r="A51" s="50"/>
      <c r="B51" s="49"/>
      <c r="F51" s="31"/>
      <c r="H51" s="28"/>
      <c r="I51" s="31"/>
      <c r="J51" s="31"/>
      <c r="K51" s="31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</row>
    <row r="52" spans="1:29" ht="15.75">
      <c r="A52" s="50"/>
      <c r="B52" s="49"/>
      <c r="F52" s="31"/>
      <c r="H52" s="28"/>
      <c r="I52" s="31"/>
      <c r="J52" s="31"/>
      <c r="K52" s="31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</row>
    <row r="53" spans="1:29" ht="15.75">
      <c r="A53" s="50"/>
      <c r="B53" s="49"/>
      <c r="F53" s="31"/>
      <c r="H53" s="28"/>
      <c r="I53" s="31"/>
      <c r="J53" s="31"/>
      <c r="K53" s="31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</row>
    <row r="54" spans="1:29" ht="15.75">
      <c r="A54" s="50"/>
      <c r="B54" s="49"/>
      <c r="F54" s="31"/>
      <c r="H54" s="28"/>
      <c r="I54" s="31"/>
      <c r="J54" s="31"/>
      <c r="K54" s="31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</row>
    <row r="55" spans="1:29" ht="15.75">
      <c r="A55" s="50"/>
      <c r="B55" s="49"/>
      <c r="F55" s="31"/>
      <c r="H55" s="28"/>
      <c r="I55" s="31"/>
      <c r="J55" s="31"/>
      <c r="K55" s="31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</row>
    <row r="56" spans="1:29" ht="15.75">
      <c r="A56" s="50"/>
      <c r="B56" s="49"/>
      <c r="F56" s="31"/>
      <c r="H56" s="28"/>
      <c r="I56" s="31"/>
      <c r="J56" s="31"/>
      <c r="K56" s="31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</row>
    <row r="57" spans="1:29" ht="15.75">
      <c r="A57" s="50"/>
      <c r="B57" s="49"/>
      <c r="F57" s="31"/>
      <c r="H57" s="28"/>
      <c r="I57" s="31"/>
      <c r="J57" s="31"/>
      <c r="K57" s="31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</row>
    <row r="58" spans="1:29" ht="15.75">
      <c r="A58" s="50"/>
      <c r="B58" s="49"/>
      <c r="F58" s="31"/>
      <c r="H58" s="28"/>
      <c r="I58" s="31"/>
      <c r="J58" s="31"/>
      <c r="K58" s="31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</row>
    <row r="59" spans="1:29" ht="15.75">
      <c r="A59" s="50"/>
      <c r="B59" s="49"/>
      <c r="F59" s="31"/>
      <c r="H59" s="28"/>
      <c r="I59" s="31"/>
      <c r="J59" s="31"/>
      <c r="K59" s="31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</row>
    <row r="60" spans="1:29" ht="15.75">
      <c r="A60" s="50"/>
      <c r="B60" s="49"/>
      <c r="F60" s="31"/>
      <c r="H60" s="28"/>
      <c r="I60" s="31"/>
      <c r="J60" s="31"/>
      <c r="K60" s="31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</row>
    <row r="61" spans="1:29" ht="15.75">
      <c r="A61" s="50"/>
      <c r="B61" s="49"/>
      <c r="F61" s="31"/>
      <c r="H61" s="28"/>
      <c r="I61" s="31"/>
      <c r="J61" s="31"/>
      <c r="K61" s="31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</row>
    <row r="62" spans="1:29" ht="15.75">
      <c r="A62" s="50"/>
      <c r="B62" s="49"/>
      <c r="F62" s="31"/>
      <c r="H62" s="28"/>
      <c r="I62" s="31"/>
      <c r="J62" s="31"/>
      <c r="K62" s="31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</row>
    <row r="63" spans="1:29" ht="15.75">
      <c r="A63" s="50"/>
      <c r="B63" s="49"/>
      <c r="F63" s="31"/>
      <c r="H63" s="28"/>
      <c r="I63" s="31"/>
      <c r="J63" s="31"/>
      <c r="K63" s="31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</row>
    <row r="64" spans="1:29" ht="15.75">
      <c r="A64" s="50"/>
      <c r="B64" s="49"/>
      <c r="F64" s="31"/>
      <c r="H64" s="28"/>
      <c r="I64" s="31"/>
      <c r="J64" s="31"/>
      <c r="K64" s="31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</row>
    <row r="65" spans="1:29" ht="15.75">
      <c r="A65" s="50"/>
      <c r="B65" s="49"/>
      <c r="F65" s="31"/>
      <c r="H65" s="28"/>
      <c r="I65" s="31"/>
      <c r="J65" s="31"/>
      <c r="K65" s="31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</row>
    <row r="66" spans="1:29" ht="15.75">
      <c r="A66" s="50"/>
      <c r="B66" s="49"/>
      <c r="F66" s="31"/>
      <c r="H66" s="28"/>
      <c r="I66" s="31"/>
      <c r="J66" s="31"/>
      <c r="K66" s="31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</row>
    <row r="67" spans="1:29" ht="15.75">
      <c r="A67" s="50"/>
      <c r="B67" s="49"/>
      <c r="F67" s="31"/>
      <c r="H67" s="28"/>
      <c r="I67" s="31"/>
      <c r="J67" s="31"/>
      <c r="K67" s="31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</row>
    <row r="68" spans="1:29" ht="15.75">
      <c r="A68" s="50"/>
      <c r="B68" s="49"/>
      <c r="F68" s="31"/>
      <c r="H68" s="28"/>
      <c r="I68" s="31"/>
      <c r="J68" s="31"/>
      <c r="K68" s="31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</row>
    <row r="69" spans="1:29" ht="15.75">
      <c r="A69" s="50"/>
      <c r="B69" s="49"/>
      <c r="F69" s="31"/>
      <c r="H69" s="28"/>
      <c r="I69" s="31"/>
      <c r="J69" s="31"/>
      <c r="K69" s="31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</row>
    <row r="70" spans="1:29" ht="15.75">
      <c r="A70" s="50"/>
      <c r="B70" s="49"/>
      <c r="F70" s="31"/>
      <c r="H70" s="28"/>
      <c r="I70" s="31"/>
      <c r="J70" s="31"/>
      <c r="K70" s="31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</row>
    <row r="71" spans="1:29" ht="15.75">
      <c r="A71" s="50"/>
      <c r="B71" s="49"/>
      <c r="F71" s="31"/>
      <c r="H71" s="28"/>
      <c r="I71" s="31"/>
      <c r="J71" s="31"/>
      <c r="K71" s="31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</row>
    <row r="72" spans="1:29" ht="15.75">
      <c r="A72" s="50"/>
      <c r="B72" s="49"/>
      <c r="F72" s="31"/>
      <c r="H72" s="28"/>
      <c r="I72" s="31"/>
      <c r="J72" s="31"/>
      <c r="K72" s="31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</row>
    <row r="73" spans="1:29" ht="15.75">
      <c r="A73" s="50"/>
      <c r="B73" s="49"/>
      <c r="F73" s="31"/>
      <c r="H73" s="28"/>
      <c r="I73" s="31"/>
      <c r="J73" s="31"/>
      <c r="K73" s="31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</row>
    <row r="74" spans="1:29" ht="15.75">
      <c r="A74" s="50"/>
      <c r="B74" s="49"/>
      <c r="F74" s="31"/>
      <c r="H74" s="28"/>
      <c r="I74" s="31"/>
      <c r="J74" s="31"/>
      <c r="K74" s="31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</row>
    <row r="75" spans="1:29" ht="15.75">
      <c r="A75" s="50"/>
      <c r="B75" s="49"/>
      <c r="F75" s="31"/>
      <c r="H75" s="28"/>
      <c r="I75" s="31"/>
      <c r="J75" s="31"/>
      <c r="K75" s="31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</row>
    <row r="76" spans="1:29" ht="15.75">
      <c r="A76" s="50"/>
      <c r="B76" s="49"/>
      <c r="F76" s="31"/>
      <c r="H76" s="28"/>
      <c r="I76" s="31"/>
      <c r="J76" s="31"/>
      <c r="K76" s="31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</row>
    <row r="77" spans="1:29" ht="15.75">
      <c r="A77" s="50"/>
      <c r="B77" s="49"/>
      <c r="F77" s="31"/>
      <c r="H77" s="28"/>
      <c r="I77" s="31"/>
      <c r="J77" s="31"/>
      <c r="K77" s="31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</row>
    <row r="78" spans="1:29" ht="15.75">
      <c r="A78" s="50"/>
      <c r="B78" s="49"/>
      <c r="F78" s="31"/>
      <c r="H78" s="28"/>
      <c r="I78" s="31"/>
      <c r="J78" s="31"/>
      <c r="K78" s="31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</row>
    <row r="79" spans="1:29" ht="15.75">
      <c r="A79" s="50"/>
      <c r="B79" s="49"/>
      <c r="F79" s="31"/>
      <c r="H79" s="28"/>
      <c r="I79" s="31"/>
      <c r="J79" s="31"/>
      <c r="K79" s="31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</row>
    <row r="80" spans="1:29" ht="15.75">
      <c r="A80" s="50"/>
      <c r="B80" s="49"/>
      <c r="F80" s="31"/>
      <c r="H80" s="28"/>
      <c r="I80" s="31"/>
      <c r="J80" s="31"/>
      <c r="K80" s="31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</row>
    <row r="81" spans="1:29" ht="15.75">
      <c r="A81" s="50"/>
      <c r="B81" s="49"/>
      <c r="F81" s="31"/>
      <c r="H81" s="28"/>
      <c r="I81" s="31"/>
      <c r="J81" s="31"/>
      <c r="K81" s="31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</row>
    <row r="82" spans="1:29" ht="15.75">
      <c r="A82" s="50"/>
      <c r="B82" s="49"/>
      <c r="F82" s="31"/>
      <c r="H82" s="28"/>
      <c r="I82" s="31"/>
      <c r="J82" s="31"/>
      <c r="K82" s="31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</row>
    <row r="83" spans="1:29" ht="15.75">
      <c r="A83" s="50"/>
      <c r="B83" s="49"/>
      <c r="F83" s="31"/>
      <c r="H83" s="28"/>
      <c r="I83" s="31"/>
      <c r="J83" s="31"/>
      <c r="K83" s="31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</row>
    <row r="84" spans="1:29" ht="15.75">
      <c r="A84" s="50"/>
      <c r="B84" s="49"/>
      <c r="F84" s="31"/>
      <c r="H84" s="28"/>
      <c r="I84" s="31"/>
      <c r="J84" s="31"/>
      <c r="K84" s="31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</row>
    <row r="85" spans="1:29" ht="15.75">
      <c r="A85" s="50"/>
      <c r="B85" s="49"/>
      <c r="F85" s="31"/>
      <c r="H85" s="28"/>
      <c r="I85" s="31"/>
      <c r="J85" s="31"/>
      <c r="K85" s="31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</row>
    <row r="86" spans="1:29" ht="15.75">
      <c r="A86" s="50"/>
      <c r="B86" s="49"/>
      <c r="F86" s="31"/>
      <c r="H86" s="28"/>
      <c r="I86" s="31"/>
      <c r="J86" s="31"/>
      <c r="K86" s="31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</row>
    <row r="87" spans="1:29" ht="15.75">
      <c r="A87" s="50"/>
      <c r="B87" s="49"/>
      <c r="F87" s="31"/>
      <c r="H87" s="28"/>
      <c r="I87" s="31"/>
      <c r="J87" s="31"/>
      <c r="K87" s="31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</row>
    <row r="88" spans="1:29" ht="15.75">
      <c r="A88" s="50"/>
      <c r="B88" s="49"/>
      <c r="F88" s="31"/>
      <c r="H88" s="28"/>
      <c r="I88" s="31"/>
      <c r="J88" s="31"/>
      <c r="K88" s="31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</row>
    <row r="89" spans="1:29" ht="15.75">
      <c r="A89" s="50"/>
      <c r="B89" s="49"/>
      <c r="F89" s="31"/>
      <c r="H89" s="28"/>
      <c r="I89" s="31"/>
      <c r="J89" s="31"/>
      <c r="K89" s="31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</row>
    <row r="90" spans="1:29" ht="15.75">
      <c r="A90" s="50"/>
      <c r="B90" s="49"/>
      <c r="F90" s="31"/>
      <c r="H90" s="28"/>
      <c r="I90" s="31"/>
      <c r="J90" s="31"/>
      <c r="K90" s="31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</row>
    <row r="91" spans="1:29" ht="15.75">
      <c r="A91" s="50"/>
      <c r="B91" s="49"/>
      <c r="F91" s="31"/>
      <c r="H91" s="28"/>
      <c r="I91" s="31"/>
      <c r="J91" s="31"/>
      <c r="K91" s="31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</row>
    <row r="92" spans="1:29" ht="15.75">
      <c r="A92" s="50"/>
      <c r="B92" s="49"/>
      <c r="F92" s="31"/>
      <c r="H92" s="28"/>
      <c r="I92" s="31"/>
      <c r="J92" s="31"/>
      <c r="K92" s="31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</row>
    <row r="93" spans="1:29" ht="15.75">
      <c r="A93" s="50"/>
      <c r="B93" s="49"/>
      <c r="F93" s="31"/>
      <c r="H93" s="28"/>
      <c r="I93" s="31"/>
      <c r="J93" s="31"/>
      <c r="K93" s="31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</row>
    <row r="94" spans="1:29" ht="15.75">
      <c r="A94" s="50"/>
      <c r="B94" s="49"/>
      <c r="F94" s="31"/>
      <c r="H94" s="28"/>
      <c r="I94" s="31"/>
      <c r="J94" s="31"/>
      <c r="K94" s="31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</row>
    <row r="95" spans="1:29" ht="15.75">
      <c r="A95" s="50"/>
      <c r="B95" s="49"/>
      <c r="F95" s="31"/>
      <c r="H95" s="28"/>
      <c r="I95" s="31"/>
      <c r="J95" s="31"/>
      <c r="K95" s="31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</row>
    <row r="96" spans="1:29" ht="15.75">
      <c r="A96" s="50"/>
      <c r="B96" s="49"/>
      <c r="F96" s="31"/>
      <c r="H96" s="28"/>
      <c r="I96" s="31"/>
      <c r="J96" s="31"/>
      <c r="K96" s="31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</row>
    <row r="97" spans="1:29" ht="15.75">
      <c r="A97" s="50"/>
      <c r="B97" s="49"/>
      <c r="F97" s="31"/>
      <c r="H97" s="28"/>
      <c r="I97" s="31"/>
      <c r="J97" s="31"/>
      <c r="K97" s="31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</row>
    <row r="98" spans="1:29" ht="15.75">
      <c r="A98" s="50"/>
      <c r="B98" s="49"/>
      <c r="F98" s="31"/>
      <c r="H98" s="28"/>
      <c r="I98" s="31"/>
      <c r="J98" s="31"/>
      <c r="K98" s="31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</row>
    <row r="99" spans="1:29" ht="15.75">
      <c r="A99" s="50"/>
      <c r="B99" s="49"/>
      <c r="F99" s="31"/>
      <c r="H99" s="28"/>
      <c r="I99" s="31"/>
      <c r="J99" s="31"/>
      <c r="K99" s="31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</row>
    <row r="100" spans="1:29" ht="15.75">
      <c r="A100" s="50"/>
      <c r="B100" s="49"/>
      <c r="F100" s="31"/>
      <c r="H100" s="28"/>
      <c r="I100" s="31"/>
      <c r="J100" s="31"/>
      <c r="K100" s="31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</row>
    <row r="101" spans="1:29" ht="15.75">
      <c r="A101" s="50"/>
      <c r="B101" s="49"/>
      <c r="F101" s="31"/>
      <c r="H101" s="28"/>
      <c r="I101" s="31"/>
      <c r="J101" s="31"/>
      <c r="K101" s="31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</row>
    <row r="102" spans="1:29" ht="15.75">
      <c r="A102" s="50"/>
      <c r="B102" s="49"/>
      <c r="F102" s="31"/>
      <c r="H102" s="28"/>
      <c r="I102" s="31"/>
      <c r="J102" s="31"/>
      <c r="K102" s="31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</row>
    <row r="103" spans="1:29" ht="15.75">
      <c r="A103" s="50"/>
      <c r="B103" s="49"/>
      <c r="F103" s="31"/>
      <c r="H103" s="28"/>
      <c r="I103" s="31"/>
      <c r="J103" s="31"/>
      <c r="K103" s="31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</row>
    <row r="104" spans="1:29" ht="15.75">
      <c r="A104" s="50"/>
      <c r="B104" s="49"/>
      <c r="F104" s="31"/>
      <c r="H104" s="28"/>
      <c r="I104" s="31"/>
      <c r="J104" s="31"/>
      <c r="K104" s="31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</row>
    <row r="105" spans="1:29" ht="15.75">
      <c r="A105" s="50"/>
      <c r="B105" s="49"/>
      <c r="F105" s="31"/>
      <c r="H105" s="28"/>
      <c r="I105" s="31"/>
      <c r="J105" s="31"/>
      <c r="K105" s="31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</row>
    <row r="106" spans="1:29" ht="15.75">
      <c r="A106" s="50"/>
      <c r="B106" s="49"/>
      <c r="F106" s="31"/>
      <c r="H106" s="28"/>
      <c r="I106" s="31"/>
      <c r="J106" s="31"/>
      <c r="K106" s="31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</row>
    <row r="107" spans="1:29" ht="15.75">
      <c r="A107" s="50"/>
      <c r="B107" s="49"/>
      <c r="F107" s="31"/>
      <c r="H107" s="28"/>
      <c r="I107" s="31"/>
      <c r="J107" s="31"/>
      <c r="K107" s="31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</row>
    <row r="108" spans="1:29" ht="15.75">
      <c r="A108" s="50"/>
      <c r="B108" s="49"/>
      <c r="F108" s="31"/>
      <c r="H108" s="28"/>
      <c r="I108" s="31"/>
      <c r="J108" s="31"/>
      <c r="K108" s="31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</row>
    <row r="109" spans="1:29" ht="15.75">
      <c r="A109" s="50"/>
      <c r="B109" s="49"/>
      <c r="F109" s="31"/>
      <c r="H109" s="28"/>
      <c r="I109" s="31"/>
      <c r="J109" s="31"/>
      <c r="K109" s="31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</row>
    <row r="110" spans="1:29" ht="15.75">
      <c r="A110" s="50"/>
      <c r="B110" s="49"/>
      <c r="F110" s="31"/>
      <c r="H110" s="28"/>
      <c r="I110" s="31"/>
      <c r="J110" s="31"/>
      <c r="K110" s="31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</row>
    <row r="111" spans="1:29" ht="15.75">
      <c r="A111" s="50"/>
      <c r="B111" s="49"/>
      <c r="F111" s="31"/>
      <c r="H111" s="28"/>
      <c r="I111" s="31"/>
      <c r="J111" s="31"/>
      <c r="K111" s="31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</row>
    <row r="112" spans="1:29" ht="15.75">
      <c r="A112" s="50"/>
      <c r="B112" s="49"/>
      <c r="F112" s="31"/>
      <c r="H112" s="28"/>
      <c r="I112" s="31"/>
      <c r="J112" s="31"/>
      <c r="K112" s="31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</row>
    <row r="113" spans="1:29" ht="15.75">
      <c r="A113" s="50"/>
      <c r="B113" s="49"/>
      <c r="F113" s="31"/>
      <c r="H113" s="28"/>
      <c r="I113" s="31"/>
      <c r="J113" s="31"/>
      <c r="K113" s="31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</row>
    <row r="114" spans="1:29" ht="15.75">
      <c r="A114" s="50"/>
      <c r="B114" s="49"/>
      <c r="F114" s="31"/>
      <c r="H114" s="28"/>
      <c r="I114" s="31"/>
      <c r="J114" s="31"/>
      <c r="K114" s="31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</row>
    <row r="115" spans="1:29" ht="15.75">
      <c r="A115" s="50"/>
      <c r="B115" s="49"/>
      <c r="F115" s="31"/>
      <c r="H115" s="28"/>
      <c r="I115" s="31"/>
      <c r="J115" s="31"/>
      <c r="K115" s="31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</row>
    <row r="116" spans="1:29" ht="15.75">
      <c r="A116" s="50"/>
      <c r="B116" s="49"/>
      <c r="F116" s="31"/>
      <c r="H116" s="28"/>
      <c r="I116" s="31"/>
      <c r="J116" s="31"/>
      <c r="K116" s="31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</row>
    <row r="117" spans="1:29" ht="15.75">
      <c r="A117" s="50"/>
      <c r="B117" s="49"/>
      <c r="F117" s="31"/>
      <c r="H117" s="28"/>
      <c r="I117" s="31"/>
      <c r="J117" s="31"/>
      <c r="K117" s="31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</row>
    <row r="118" spans="1:29" ht="15.75">
      <c r="A118" s="50"/>
      <c r="B118" s="49"/>
      <c r="F118" s="31"/>
      <c r="H118" s="28"/>
      <c r="I118" s="31"/>
      <c r="J118" s="31"/>
      <c r="K118" s="31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</row>
    <row r="119" spans="1:29" ht="15.75">
      <c r="A119" s="50"/>
      <c r="B119" s="49"/>
      <c r="F119" s="31"/>
      <c r="H119" s="28"/>
      <c r="I119" s="31"/>
      <c r="J119" s="31"/>
      <c r="K119" s="31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</row>
    <row r="120" spans="1:29" ht="15.75">
      <c r="A120" s="50"/>
      <c r="B120" s="49"/>
      <c r="F120" s="31"/>
      <c r="H120" s="28"/>
      <c r="I120" s="31"/>
      <c r="J120" s="31"/>
      <c r="K120" s="31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</row>
    <row r="121" spans="1:29" ht="15.75">
      <c r="A121" s="50"/>
      <c r="B121" s="49"/>
      <c r="F121" s="31"/>
      <c r="H121" s="28"/>
      <c r="I121" s="31"/>
      <c r="J121" s="31"/>
      <c r="K121" s="31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</row>
    <row r="122" spans="1:29" ht="15.75">
      <c r="A122" s="50"/>
      <c r="B122" s="49"/>
      <c r="F122" s="31"/>
      <c r="H122" s="28"/>
      <c r="I122" s="31"/>
      <c r="J122" s="31"/>
      <c r="K122" s="31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</row>
    <row r="123" spans="1:29" ht="15.75">
      <c r="A123" s="50"/>
      <c r="B123" s="49"/>
      <c r="F123" s="31"/>
      <c r="H123" s="28"/>
      <c r="I123" s="31"/>
      <c r="J123" s="31"/>
      <c r="K123" s="31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</row>
    <row r="124" spans="1:29" ht="15.75">
      <c r="A124" s="50"/>
      <c r="B124" s="49"/>
      <c r="F124" s="31"/>
      <c r="H124" s="28"/>
      <c r="I124" s="31"/>
      <c r="J124" s="31"/>
      <c r="K124" s="31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</row>
    <row r="125" spans="1:29" ht="15.75">
      <c r="A125" s="50"/>
      <c r="B125" s="49"/>
      <c r="F125" s="31"/>
      <c r="H125" s="28"/>
      <c r="I125" s="31"/>
      <c r="J125" s="31"/>
      <c r="K125" s="31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</row>
    <row r="126" spans="1:29" ht="15.75">
      <c r="A126" s="50"/>
      <c r="B126" s="49"/>
      <c r="F126" s="31"/>
      <c r="H126" s="28"/>
      <c r="I126" s="31"/>
      <c r="J126" s="31"/>
      <c r="K126" s="31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</row>
    <row r="127" spans="1:29" ht="15.75">
      <c r="A127" s="50"/>
      <c r="B127" s="49"/>
      <c r="F127" s="31"/>
      <c r="H127" s="28"/>
      <c r="I127" s="31"/>
      <c r="J127" s="31"/>
      <c r="K127" s="31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</row>
    <row r="128" spans="1:29" ht="15.75">
      <c r="A128" s="50"/>
      <c r="B128" s="49"/>
      <c r="F128" s="31"/>
      <c r="H128" s="28"/>
      <c r="I128" s="31"/>
      <c r="J128" s="31"/>
      <c r="K128" s="31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</row>
    <row r="129" spans="1:29" ht="15.75">
      <c r="A129" s="50"/>
      <c r="B129" s="49"/>
      <c r="F129" s="31"/>
      <c r="H129" s="28"/>
      <c r="I129" s="31"/>
      <c r="J129" s="31"/>
      <c r="K129" s="31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</row>
    <row r="130" spans="1:29" ht="15.75">
      <c r="A130" s="50"/>
      <c r="B130" s="49"/>
      <c r="F130" s="31"/>
      <c r="H130" s="28"/>
      <c r="I130" s="31"/>
      <c r="J130" s="31"/>
      <c r="K130" s="31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</row>
    <row r="131" spans="1:29" ht="15.75">
      <c r="A131" s="50"/>
      <c r="B131" s="49"/>
      <c r="F131" s="31"/>
      <c r="H131" s="28"/>
      <c r="I131" s="31"/>
      <c r="J131" s="31"/>
      <c r="K131" s="31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</row>
    <row r="132" spans="1:29" ht="15.75">
      <c r="A132" s="50"/>
      <c r="B132" s="49"/>
      <c r="F132" s="31"/>
      <c r="H132" s="28"/>
      <c r="I132" s="31"/>
      <c r="J132" s="31"/>
      <c r="K132" s="31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</row>
    <row r="133" spans="1:29" ht="15.75">
      <c r="A133" s="50"/>
      <c r="B133" s="49"/>
      <c r="F133" s="31"/>
      <c r="H133" s="28"/>
      <c r="I133" s="31"/>
      <c r="J133" s="31"/>
      <c r="K133" s="31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</row>
    <row r="134" spans="1:29" ht="15.75">
      <c r="A134" s="50"/>
      <c r="B134" s="49"/>
      <c r="F134" s="31"/>
      <c r="H134" s="28"/>
      <c r="I134" s="31"/>
      <c r="J134" s="31"/>
      <c r="K134" s="31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</row>
    <row r="135" spans="1:29" ht="15.75">
      <c r="A135" s="50"/>
      <c r="B135" s="49"/>
      <c r="F135" s="31"/>
      <c r="H135" s="28"/>
      <c r="I135" s="31"/>
      <c r="J135" s="31"/>
      <c r="K135" s="31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</row>
    <row r="136" spans="1:29" ht="15.75">
      <c r="A136" s="50"/>
      <c r="B136" s="49"/>
      <c r="F136" s="31"/>
      <c r="H136" s="28"/>
      <c r="I136" s="31"/>
      <c r="J136" s="31"/>
      <c r="K136" s="31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</row>
    <row r="137" spans="1:29" ht="15.75">
      <c r="A137" s="50"/>
      <c r="B137" s="49"/>
      <c r="F137" s="31"/>
      <c r="H137" s="28"/>
      <c r="I137" s="31"/>
      <c r="J137" s="31"/>
      <c r="K137" s="31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</row>
    <row r="138" spans="1:29" ht="15.75">
      <c r="A138" s="50"/>
      <c r="B138" s="49"/>
      <c r="F138" s="31"/>
      <c r="H138" s="28"/>
      <c r="I138" s="31"/>
      <c r="J138" s="31"/>
      <c r="K138" s="31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</row>
    <row r="139" spans="1:29" ht="15.75">
      <c r="A139" s="50"/>
      <c r="B139" s="49"/>
      <c r="F139" s="31"/>
      <c r="H139" s="28"/>
      <c r="I139" s="31"/>
      <c r="J139" s="31"/>
      <c r="K139" s="31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</row>
    <row r="140" spans="1:29" ht="15.75">
      <c r="A140" s="50"/>
      <c r="B140" s="49"/>
      <c r="F140" s="31"/>
      <c r="H140" s="28"/>
      <c r="I140" s="31"/>
      <c r="J140" s="31"/>
      <c r="K140" s="31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</row>
    <row r="141" spans="1:29" ht="15.75">
      <c r="A141" s="50"/>
      <c r="B141" s="49"/>
      <c r="F141" s="31"/>
      <c r="H141" s="28"/>
      <c r="I141" s="31"/>
      <c r="J141" s="31"/>
      <c r="K141" s="31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</row>
    <row r="142" spans="1:29" ht="15.75">
      <c r="A142" s="50"/>
      <c r="B142" s="49"/>
      <c r="F142" s="31"/>
      <c r="H142" s="28"/>
      <c r="I142" s="31"/>
      <c r="J142" s="31"/>
      <c r="K142" s="31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</row>
    <row r="143" spans="1:29" ht="15.75">
      <c r="A143" s="50"/>
      <c r="B143" s="49"/>
      <c r="F143" s="31"/>
      <c r="H143" s="28"/>
      <c r="I143" s="31"/>
      <c r="J143" s="31"/>
      <c r="K143" s="31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</row>
    <row r="144" spans="1:29" ht="15.75">
      <c r="A144" s="50"/>
      <c r="B144" s="49"/>
      <c r="F144" s="31"/>
      <c r="H144" s="28"/>
      <c r="I144" s="31"/>
      <c r="J144" s="31"/>
      <c r="K144" s="31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</row>
    <row r="145" spans="1:29" ht="15.75">
      <c r="A145" s="50"/>
      <c r="B145" s="49"/>
      <c r="F145" s="31"/>
      <c r="H145" s="28"/>
      <c r="I145" s="31"/>
      <c r="J145" s="31"/>
      <c r="K145" s="31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</row>
    <row r="146" spans="1:29" ht="15.75">
      <c r="A146" s="50"/>
      <c r="B146" s="49"/>
      <c r="F146" s="31"/>
      <c r="H146" s="28"/>
      <c r="I146" s="31"/>
      <c r="J146" s="31"/>
      <c r="K146" s="31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</row>
    <row r="147" spans="1:29" ht="15.75">
      <c r="A147" s="50"/>
      <c r="B147" s="49"/>
      <c r="F147" s="31"/>
      <c r="H147" s="28"/>
      <c r="I147" s="31"/>
      <c r="J147" s="31"/>
      <c r="K147" s="31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</row>
    <row r="148" spans="1:29" ht="15.75">
      <c r="A148" s="50"/>
      <c r="B148" s="49"/>
      <c r="F148" s="31"/>
      <c r="H148" s="28"/>
      <c r="I148" s="31"/>
      <c r="J148" s="31"/>
      <c r="K148" s="31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</row>
    <row r="149" spans="1:29" ht="15.75">
      <c r="A149" s="50"/>
      <c r="B149" s="49"/>
      <c r="F149" s="31"/>
      <c r="H149" s="28"/>
      <c r="I149" s="31"/>
      <c r="J149" s="31"/>
      <c r="K149" s="31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</row>
    <row r="150" spans="1:29" ht="15.75">
      <c r="A150" s="50"/>
      <c r="B150" s="49"/>
      <c r="F150" s="31"/>
      <c r="H150" s="28"/>
      <c r="I150" s="31"/>
      <c r="J150" s="31"/>
      <c r="K150" s="31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</row>
    <row r="151" spans="1:29" ht="15.75">
      <c r="A151" s="50"/>
      <c r="B151" s="49"/>
      <c r="F151" s="31"/>
      <c r="H151" s="28"/>
      <c r="I151" s="31"/>
      <c r="J151" s="31"/>
      <c r="K151" s="31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</row>
    <row r="152" spans="1:29" ht="15.75">
      <c r="A152" s="50"/>
      <c r="B152" s="49"/>
      <c r="F152" s="31"/>
      <c r="H152" s="28"/>
      <c r="I152" s="31"/>
      <c r="J152" s="31"/>
      <c r="K152" s="31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</row>
    <row r="153" spans="1:29" ht="15.75">
      <c r="A153" s="50"/>
      <c r="B153" s="49"/>
      <c r="F153" s="31"/>
      <c r="H153" s="28"/>
      <c r="I153" s="31"/>
      <c r="J153" s="31"/>
      <c r="K153" s="31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</row>
    <row r="154" spans="1:29" ht="15.75">
      <c r="A154" s="50"/>
      <c r="B154" s="49"/>
      <c r="F154" s="31"/>
      <c r="H154" s="28"/>
      <c r="I154" s="31"/>
      <c r="J154" s="31"/>
      <c r="K154" s="31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</row>
    <row r="155" spans="1:29" ht="15.75">
      <c r="A155" s="50"/>
      <c r="B155" s="49"/>
      <c r="F155" s="31"/>
      <c r="H155" s="28"/>
      <c r="I155" s="31"/>
      <c r="J155" s="31"/>
      <c r="K155" s="31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</row>
    <row r="156" spans="1:29" ht="15.75">
      <c r="A156" s="50"/>
      <c r="B156" s="49"/>
      <c r="F156" s="31"/>
      <c r="H156" s="28"/>
      <c r="I156" s="31"/>
      <c r="J156" s="31"/>
      <c r="K156" s="31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</row>
    <row r="157" spans="1:29" ht="15.75">
      <c r="A157" s="50"/>
      <c r="B157" s="49"/>
      <c r="F157" s="31"/>
      <c r="H157" s="28"/>
      <c r="I157" s="31"/>
      <c r="J157" s="31"/>
      <c r="K157" s="31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</row>
    <row r="158" spans="1:29" ht="15.75">
      <c r="A158" s="50"/>
      <c r="B158" s="49"/>
      <c r="F158" s="31"/>
      <c r="H158" s="28"/>
      <c r="I158" s="31"/>
      <c r="J158" s="31"/>
      <c r="K158" s="31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</row>
    <row r="159" spans="1:29" ht="15.75">
      <c r="A159" s="50"/>
      <c r="B159" s="49"/>
      <c r="F159" s="31"/>
      <c r="H159" s="28"/>
      <c r="I159" s="31"/>
      <c r="J159" s="31"/>
      <c r="K159" s="31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</row>
    <row r="160" spans="1:29" ht="15.75">
      <c r="A160" s="50"/>
      <c r="B160" s="49"/>
      <c r="F160" s="31"/>
      <c r="H160" s="28"/>
      <c r="I160" s="31"/>
      <c r="J160" s="31"/>
      <c r="K160" s="31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</row>
    <row r="161" spans="1:29" ht="15.75">
      <c r="A161" s="50"/>
      <c r="B161" s="49"/>
      <c r="F161" s="31"/>
      <c r="H161" s="28"/>
      <c r="I161" s="31"/>
      <c r="J161" s="31"/>
      <c r="K161" s="31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</row>
    <row r="162" spans="1:29" ht="15.75">
      <c r="A162" s="50"/>
      <c r="B162" s="49"/>
      <c r="F162" s="31"/>
      <c r="H162" s="28"/>
      <c r="I162" s="31"/>
      <c r="J162" s="31"/>
      <c r="K162" s="31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</row>
    <row r="163" spans="1:29" ht="15.75">
      <c r="A163" s="50"/>
      <c r="B163" s="49"/>
      <c r="F163" s="31"/>
      <c r="H163" s="28"/>
      <c r="I163" s="31"/>
      <c r="J163" s="31"/>
      <c r="K163" s="31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</row>
    <row r="164" spans="1:29" ht="15.75">
      <c r="A164" s="50"/>
      <c r="B164" s="49"/>
      <c r="F164" s="31"/>
      <c r="H164" s="28"/>
      <c r="I164" s="31"/>
      <c r="J164" s="31"/>
      <c r="K164" s="31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</row>
    <row r="165" spans="1:29" ht="15.75">
      <c r="A165" s="50"/>
      <c r="B165" s="49"/>
      <c r="F165" s="31"/>
      <c r="H165" s="28"/>
      <c r="I165" s="31"/>
      <c r="J165" s="31"/>
      <c r="K165" s="31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</row>
    <row r="166" spans="1:29" ht="15.75">
      <c r="A166" s="50"/>
      <c r="B166" s="49"/>
      <c r="F166" s="31"/>
      <c r="H166" s="28"/>
      <c r="I166" s="31"/>
      <c r="J166" s="31"/>
      <c r="K166" s="31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</row>
    <row r="167" spans="1:29" ht="15.75">
      <c r="A167" s="50"/>
      <c r="B167" s="49"/>
      <c r="F167" s="31"/>
      <c r="H167" s="28"/>
      <c r="I167" s="31"/>
      <c r="J167" s="31"/>
      <c r="K167" s="31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</row>
    <row r="168" spans="1:29" ht="15.75">
      <c r="A168" s="50"/>
      <c r="B168" s="49"/>
      <c r="F168" s="31"/>
      <c r="H168" s="28"/>
      <c r="I168" s="31"/>
      <c r="J168" s="31"/>
      <c r="K168" s="31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</row>
    <row r="169" spans="1:29" ht="15.75">
      <c r="A169" s="50"/>
      <c r="B169" s="49"/>
      <c r="F169" s="31"/>
      <c r="H169" s="28"/>
      <c r="I169" s="31"/>
      <c r="J169" s="31"/>
      <c r="K169" s="31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</row>
    <row r="170" spans="1:29" ht="15.75">
      <c r="A170" s="50"/>
      <c r="B170" s="49"/>
      <c r="F170" s="31"/>
      <c r="H170" s="28"/>
      <c r="I170" s="31"/>
      <c r="J170" s="31"/>
      <c r="K170" s="31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</row>
    <row r="171" spans="1:29" ht="15.75">
      <c r="A171" s="50"/>
      <c r="B171" s="49"/>
      <c r="F171" s="31"/>
      <c r="H171" s="28"/>
      <c r="I171" s="31"/>
      <c r="J171" s="31"/>
      <c r="K171" s="31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</row>
    <row r="172" spans="1:29" ht="15.75">
      <c r="A172" s="50"/>
      <c r="B172" s="49"/>
      <c r="F172" s="31"/>
      <c r="H172" s="28"/>
      <c r="I172" s="31"/>
      <c r="J172" s="31"/>
      <c r="K172" s="31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</row>
    <row r="173" spans="1:29" ht="15.75">
      <c r="A173" s="50"/>
      <c r="B173" s="49"/>
      <c r="F173" s="31"/>
      <c r="H173" s="28"/>
      <c r="I173" s="31"/>
      <c r="J173" s="31"/>
      <c r="K173" s="31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</row>
    <row r="174" spans="1:29" ht="15.75">
      <c r="A174" s="50"/>
      <c r="B174" s="49"/>
      <c r="F174" s="31"/>
      <c r="H174" s="28"/>
      <c r="I174" s="31"/>
      <c r="J174" s="31"/>
      <c r="K174" s="31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</row>
    <row r="175" spans="1:29" ht="15.75">
      <c r="A175" s="50"/>
      <c r="B175" s="49"/>
      <c r="F175" s="31"/>
      <c r="H175" s="28"/>
      <c r="I175" s="31"/>
      <c r="J175" s="31"/>
      <c r="K175" s="31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</row>
    <row r="176" spans="1:29" ht="15.75">
      <c r="A176" s="50"/>
      <c r="B176" s="49"/>
      <c r="F176" s="31"/>
      <c r="H176" s="28"/>
      <c r="I176" s="31"/>
      <c r="J176" s="31"/>
      <c r="K176" s="31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</row>
    <row r="177" spans="1:29" ht="15.75">
      <c r="A177" s="50"/>
      <c r="B177" s="49"/>
      <c r="F177" s="31"/>
      <c r="H177" s="28"/>
      <c r="I177" s="31"/>
      <c r="J177" s="31"/>
      <c r="K177" s="31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</row>
    <row r="178" spans="1:29" ht="15.75">
      <c r="A178" s="50"/>
      <c r="B178" s="49"/>
      <c r="F178" s="31"/>
      <c r="H178" s="28"/>
      <c r="I178" s="31"/>
      <c r="J178" s="31"/>
      <c r="K178" s="31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</row>
    <row r="179" spans="1:29" ht="15.75">
      <c r="A179" s="50"/>
      <c r="B179" s="49"/>
      <c r="F179" s="31"/>
      <c r="H179" s="28"/>
      <c r="I179" s="31"/>
      <c r="J179" s="31"/>
      <c r="K179" s="31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</row>
    <row r="180" spans="1:29" ht="15.75">
      <c r="A180" s="50"/>
      <c r="B180" s="49"/>
      <c r="F180" s="31"/>
      <c r="H180" s="28"/>
      <c r="I180" s="31"/>
      <c r="J180" s="31"/>
      <c r="K180" s="31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</row>
    <row r="181" spans="1:29" ht="15.75">
      <c r="A181" s="50"/>
      <c r="B181" s="49"/>
      <c r="F181" s="31"/>
      <c r="H181" s="28"/>
      <c r="I181" s="31"/>
      <c r="J181" s="31"/>
      <c r="K181" s="31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</row>
    <row r="182" spans="1:29" ht="15.75">
      <c r="A182" s="50"/>
      <c r="B182" s="49"/>
      <c r="F182" s="31"/>
      <c r="H182" s="28"/>
      <c r="I182" s="31"/>
      <c r="J182" s="31"/>
      <c r="K182" s="31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</row>
    <row r="183" spans="1:29" ht="15.75">
      <c r="A183" s="50"/>
      <c r="B183" s="49"/>
      <c r="F183" s="31"/>
      <c r="H183" s="28"/>
      <c r="I183" s="31"/>
      <c r="J183" s="31"/>
      <c r="K183" s="31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</row>
    <row r="184" spans="1:29" ht="15.75">
      <c r="A184" s="50"/>
      <c r="B184" s="49"/>
      <c r="F184" s="31"/>
      <c r="H184" s="28"/>
      <c r="I184" s="31"/>
      <c r="J184" s="31"/>
      <c r="K184" s="31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</row>
    <row r="185" spans="1:29" ht="15.75">
      <c r="A185" s="50"/>
      <c r="B185" s="49"/>
      <c r="F185" s="31"/>
      <c r="H185" s="28"/>
      <c r="I185" s="31"/>
      <c r="J185" s="31"/>
      <c r="K185" s="31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</row>
    <row r="186" spans="1:29" ht="15.75">
      <c r="A186" s="50"/>
      <c r="B186" s="49"/>
      <c r="F186" s="31"/>
      <c r="H186" s="28"/>
      <c r="I186" s="31"/>
      <c r="J186" s="31"/>
      <c r="K186" s="31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</row>
    <row r="187" spans="1:29" ht="15.75">
      <c r="A187" s="50"/>
      <c r="B187" s="49"/>
      <c r="F187" s="31"/>
      <c r="H187" s="28"/>
      <c r="I187" s="31"/>
      <c r="J187" s="31"/>
      <c r="K187" s="31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</row>
    <row r="188" spans="1:29" ht="15.75">
      <c r="A188" s="50"/>
      <c r="B188" s="49"/>
      <c r="F188" s="31"/>
      <c r="H188" s="28"/>
      <c r="I188" s="31"/>
      <c r="J188" s="31"/>
      <c r="K188" s="31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</row>
    <row r="189" spans="1:29" ht="15.75">
      <c r="A189" s="50"/>
      <c r="B189" s="49"/>
      <c r="F189" s="31"/>
      <c r="H189" s="28"/>
      <c r="I189" s="31"/>
      <c r="J189" s="31"/>
      <c r="K189" s="31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</row>
    <row r="190" spans="1:29" ht="15.75">
      <c r="A190" s="50"/>
      <c r="B190" s="49"/>
      <c r="F190" s="31"/>
      <c r="H190" s="28"/>
      <c r="I190" s="31"/>
      <c r="J190" s="31"/>
      <c r="K190" s="31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</row>
    <row r="191" spans="1:29" ht="15.75">
      <c r="A191" s="50"/>
      <c r="B191" s="49"/>
      <c r="F191" s="31"/>
      <c r="H191" s="28"/>
      <c r="I191" s="31"/>
      <c r="J191" s="31"/>
      <c r="K191" s="31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</row>
    <row r="192" spans="1:29" ht="15.75">
      <c r="A192" s="50"/>
      <c r="B192" s="49"/>
      <c r="F192" s="31"/>
      <c r="H192" s="28"/>
      <c r="I192" s="31"/>
      <c r="J192" s="31"/>
      <c r="K192" s="31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</row>
    <row r="193" spans="1:29" ht="15.75">
      <c r="A193" s="50"/>
      <c r="B193" s="49"/>
      <c r="F193" s="31"/>
      <c r="H193" s="28"/>
      <c r="I193" s="31"/>
      <c r="J193" s="31"/>
      <c r="K193" s="31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</row>
    <row r="194" spans="1:29" ht="15.75">
      <c r="A194" s="50"/>
      <c r="B194" s="49"/>
      <c r="F194" s="31"/>
      <c r="H194" s="28"/>
      <c r="I194" s="31"/>
      <c r="J194" s="31"/>
      <c r="K194" s="31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</row>
    <row r="195" spans="1:29" ht="15.75">
      <c r="A195" s="50"/>
      <c r="B195" s="49"/>
      <c r="F195" s="31"/>
      <c r="H195" s="28"/>
      <c r="I195" s="31"/>
      <c r="J195" s="31"/>
      <c r="K195" s="31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</row>
    <row r="196" spans="1:29" ht="15.75">
      <c r="A196" s="50"/>
      <c r="B196" s="49"/>
      <c r="F196" s="31"/>
      <c r="H196" s="28"/>
      <c r="I196" s="31"/>
      <c r="J196" s="31"/>
      <c r="K196" s="31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</row>
    <row r="197" spans="1:29" ht="15.75">
      <c r="A197" s="50"/>
      <c r="B197" s="49"/>
      <c r="F197" s="31"/>
      <c r="H197" s="28"/>
      <c r="I197" s="31"/>
      <c r="J197" s="31"/>
      <c r="K197" s="31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</row>
    <row r="198" spans="1:29" ht="15.75">
      <c r="A198" s="50"/>
      <c r="B198" s="49"/>
      <c r="F198" s="31"/>
      <c r="H198" s="28"/>
      <c r="I198" s="31"/>
      <c r="J198" s="31"/>
      <c r="K198" s="31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</row>
    <row r="199" spans="1:29" ht="15.75">
      <c r="A199" s="50"/>
      <c r="B199" s="49"/>
      <c r="F199" s="31"/>
      <c r="H199" s="28"/>
      <c r="I199" s="31"/>
      <c r="J199" s="31"/>
      <c r="K199" s="31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</row>
    <row r="200" spans="1:29" ht="15.75">
      <c r="A200" s="50"/>
      <c r="B200" s="49"/>
      <c r="F200" s="31"/>
      <c r="H200" s="28"/>
      <c r="I200" s="31"/>
      <c r="J200" s="31"/>
      <c r="K200" s="31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</row>
    <row r="201" spans="1:29" ht="15.75">
      <c r="A201" s="50"/>
      <c r="B201" s="49"/>
      <c r="F201" s="31"/>
      <c r="H201" s="28"/>
      <c r="I201" s="31"/>
      <c r="J201" s="31"/>
      <c r="K201" s="31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</row>
    <row r="202" spans="1:29" ht="15.75">
      <c r="A202" s="50"/>
      <c r="B202" s="49"/>
      <c r="F202" s="31"/>
      <c r="H202" s="28"/>
      <c r="I202" s="31"/>
      <c r="J202" s="31"/>
      <c r="K202" s="31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</row>
    <row r="203" spans="1:29" ht="15.75">
      <c r="A203" s="50"/>
      <c r="B203" s="49"/>
      <c r="F203" s="31"/>
      <c r="H203" s="28"/>
      <c r="I203" s="31"/>
      <c r="J203" s="31"/>
      <c r="K203" s="31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</row>
    <row r="204" spans="1:29" ht="15.75">
      <c r="A204" s="50"/>
      <c r="B204" s="49"/>
      <c r="F204" s="31"/>
      <c r="H204" s="28"/>
      <c r="I204" s="31"/>
      <c r="J204" s="31"/>
      <c r="K204" s="31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</row>
    <row r="205" spans="1:29" ht="15.75">
      <c r="A205" s="50"/>
      <c r="B205" s="49"/>
      <c r="F205" s="31"/>
      <c r="H205" s="28"/>
      <c r="I205" s="31"/>
      <c r="J205" s="31"/>
      <c r="K205" s="31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</row>
    <row r="206" spans="1:29" ht="15.75">
      <c r="A206" s="50"/>
      <c r="B206" s="49"/>
      <c r="F206" s="31"/>
      <c r="H206" s="28"/>
      <c r="I206" s="31"/>
      <c r="J206" s="31"/>
      <c r="K206" s="31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</row>
    <row r="207" spans="1:29" ht="15.75">
      <c r="A207" s="50"/>
      <c r="B207" s="49"/>
      <c r="F207" s="31"/>
      <c r="H207" s="28"/>
      <c r="I207" s="31"/>
      <c r="J207" s="31"/>
      <c r="K207" s="31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</row>
    <row r="208" spans="1:29" ht="15.75">
      <c r="A208" s="50"/>
      <c r="B208" s="49"/>
      <c r="F208" s="31"/>
      <c r="H208" s="28"/>
      <c r="I208" s="31"/>
      <c r="J208" s="31"/>
      <c r="K208" s="31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</row>
    <row r="209" spans="1:29" ht="15.75">
      <c r="A209" s="50"/>
      <c r="B209" s="49"/>
      <c r="F209" s="31"/>
      <c r="H209" s="28"/>
      <c r="I209" s="31"/>
      <c r="J209" s="31"/>
      <c r="K209" s="31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</row>
    <row r="210" spans="1:29" ht="15.75">
      <c r="A210" s="50"/>
      <c r="B210" s="49"/>
      <c r="F210" s="31"/>
      <c r="H210" s="28"/>
      <c r="I210" s="31"/>
      <c r="J210" s="31"/>
      <c r="K210" s="31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</row>
    <row r="211" spans="1:29" ht="15.75">
      <c r="A211" s="50"/>
      <c r="B211" s="49"/>
      <c r="F211" s="31"/>
      <c r="H211" s="28"/>
      <c r="I211" s="31"/>
      <c r="J211" s="31"/>
      <c r="K211" s="31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</row>
    <row r="212" spans="1:29" ht="15.75">
      <c r="A212" s="50"/>
      <c r="B212" s="49"/>
      <c r="F212" s="31"/>
      <c r="H212" s="28"/>
      <c r="I212" s="31"/>
      <c r="J212" s="31"/>
      <c r="K212" s="31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</row>
    <row r="213" spans="1:29" ht="15.75">
      <c r="A213" s="50"/>
      <c r="B213" s="49"/>
      <c r="F213" s="31"/>
      <c r="H213" s="28"/>
      <c r="I213" s="31"/>
      <c r="J213" s="31"/>
      <c r="K213" s="31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</row>
    <row r="214" spans="1:29" ht="15.75">
      <c r="A214" s="50"/>
      <c r="B214" s="49"/>
      <c r="F214" s="31"/>
      <c r="H214" s="28"/>
      <c r="I214" s="31"/>
      <c r="J214" s="31"/>
      <c r="K214" s="31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</row>
    <row r="215" spans="1:29" ht="15.75">
      <c r="A215" s="50"/>
      <c r="B215" s="49"/>
      <c r="F215" s="31"/>
      <c r="H215" s="28"/>
      <c r="I215" s="31"/>
      <c r="J215" s="31"/>
      <c r="K215" s="31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</row>
    <row r="216" spans="1:29" ht="15.75">
      <c r="A216" s="50"/>
      <c r="B216" s="49"/>
      <c r="F216" s="31"/>
      <c r="H216" s="28"/>
      <c r="I216" s="31"/>
      <c r="J216" s="31"/>
      <c r="K216" s="31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</row>
    <row r="217" spans="1:29" ht="15.75">
      <c r="A217" s="50"/>
      <c r="B217" s="49"/>
      <c r="F217" s="31"/>
      <c r="H217" s="28"/>
      <c r="I217" s="31"/>
      <c r="J217" s="31"/>
      <c r="K217" s="31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</row>
    <row r="218" spans="1:29" ht="15.75">
      <c r="A218" s="50"/>
      <c r="B218" s="49"/>
      <c r="F218" s="31"/>
      <c r="H218" s="28"/>
      <c r="I218" s="31"/>
      <c r="J218" s="31"/>
      <c r="K218" s="31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</row>
    <row r="219" spans="1:29" ht="15.75">
      <c r="A219" s="50"/>
      <c r="B219" s="49"/>
      <c r="F219" s="31"/>
      <c r="H219" s="28"/>
      <c r="I219" s="31"/>
      <c r="J219" s="31"/>
      <c r="K219" s="31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</row>
    <row r="220" spans="1:29" ht="15.75">
      <c r="A220" s="50"/>
      <c r="B220" s="49"/>
      <c r="F220" s="31"/>
      <c r="H220" s="28"/>
      <c r="I220" s="31"/>
      <c r="J220" s="31"/>
      <c r="K220" s="31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</row>
    <row r="221" spans="1:29" ht="15.75">
      <c r="A221" s="50"/>
      <c r="B221" s="49"/>
      <c r="F221" s="31"/>
      <c r="H221" s="28"/>
      <c r="I221" s="31"/>
      <c r="J221" s="31"/>
      <c r="K221" s="31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</row>
    <row r="222" spans="1:29" ht="15.75">
      <c r="A222" s="50"/>
      <c r="B222" s="49"/>
      <c r="F222" s="31"/>
      <c r="H222" s="28"/>
      <c r="I222" s="31"/>
      <c r="J222" s="31"/>
      <c r="K222" s="31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</row>
    <row r="223" spans="1:29" ht="15.75">
      <c r="A223" s="50"/>
      <c r="B223" s="49"/>
      <c r="F223" s="31"/>
      <c r="H223" s="28"/>
      <c r="I223" s="31"/>
      <c r="J223" s="31"/>
      <c r="K223" s="31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</row>
    <row r="224" spans="1:29" ht="15.75">
      <c r="A224" s="50"/>
      <c r="B224" s="49"/>
      <c r="F224" s="31"/>
      <c r="H224" s="28"/>
      <c r="I224" s="31"/>
      <c r="J224" s="31"/>
      <c r="K224" s="31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</row>
    <row r="225" spans="1:29" ht="15.75">
      <c r="A225" s="50"/>
      <c r="B225" s="49"/>
      <c r="F225" s="31"/>
      <c r="H225" s="28"/>
      <c r="I225" s="31"/>
      <c r="J225" s="31"/>
      <c r="K225" s="31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</row>
    <row r="226" spans="1:29" ht="15.75">
      <c r="A226" s="50"/>
      <c r="B226" s="49"/>
      <c r="F226" s="31"/>
      <c r="H226" s="28"/>
      <c r="I226" s="31"/>
      <c r="J226" s="31"/>
      <c r="K226" s="31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</row>
    <row r="227" spans="1:29" ht="15.75">
      <c r="A227" s="50"/>
      <c r="B227" s="49"/>
      <c r="F227" s="31"/>
      <c r="H227" s="28"/>
      <c r="I227" s="31"/>
      <c r="J227" s="31"/>
      <c r="K227" s="31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</row>
    <row r="228" spans="1:29" ht="15.75">
      <c r="A228" s="50"/>
      <c r="B228" s="49"/>
      <c r="F228" s="31"/>
      <c r="H228" s="28"/>
      <c r="I228" s="31"/>
      <c r="J228" s="31"/>
      <c r="K228" s="31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</row>
    <row r="229" spans="1:29" ht="15.75">
      <c r="A229" s="50"/>
      <c r="B229" s="49"/>
      <c r="F229" s="31"/>
      <c r="H229" s="28"/>
      <c r="I229" s="31"/>
      <c r="J229" s="31"/>
      <c r="K229" s="31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</row>
    <row r="230" spans="1:29" ht="15.75">
      <c r="A230" s="50"/>
      <c r="B230" s="49"/>
      <c r="F230" s="31"/>
      <c r="H230" s="28"/>
      <c r="I230" s="31"/>
      <c r="J230" s="31"/>
      <c r="K230" s="31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</row>
    <row r="231" spans="1:29" ht="15.75">
      <c r="A231" s="50"/>
      <c r="B231" s="49"/>
      <c r="F231" s="31"/>
      <c r="H231" s="28"/>
      <c r="I231" s="31"/>
      <c r="J231" s="31"/>
      <c r="K231" s="31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</row>
    <row r="232" spans="1:29" ht="15.75">
      <c r="A232" s="50"/>
      <c r="B232" s="49"/>
      <c r="F232" s="31"/>
      <c r="H232" s="28"/>
      <c r="I232" s="31"/>
      <c r="J232" s="31"/>
      <c r="K232" s="31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</row>
    <row r="233" spans="1:29" ht="15.75">
      <c r="A233" s="50"/>
      <c r="B233" s="49"/>
      <c r="F233" s="31"/>
      <c r="H233" s="28"/>
      <c r="I233" s="31"/>
      <c r="J233" s="31"/>
      <c r="K233" s="31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</row>
    <row r="234" spans="1:29" ht="15.75">
      <c r="A234" s="50"/>
      <c r="B234" s="49"/>
      <c r="F234" s="31"/>
      <c r="H234" s="28"/>
      <c r="I234" s="31"/>
      <c r="J234" s="31"/>
      <c r="K234" s="31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</row>
    <row r="235" spans="1:29" ht="15.75">
      <c r="A235" s="50"/>
      <c r="B235" s="49"/>
      <c r="F235" s="31"/>
      <c r="H235" s="28"/>
      <c r="I235" s="31"/>
      <c r="J235" s="31"/>
      <c r="K235" s="31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</row>
    <row r="236" spans="1:29" ht="15.75">
      <c r="A236" s="50"/>
      <c r="B236" s="49"/>
      <c r="F236" s="31"/>
      <c r="H236" s="28"/>
      <c r="I236" s="31"/>
      <c r="J236" s="31"/>
      <c r="K236" s="31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</row>
    <row r="237" spans="1:29" ht="15.75">
      <c r="A237" s="50"/>
      <c r="B237" s="49"/>
      <c r="F237" s="31"/>
      <c r="H237" s="28"/>
      <c r="I237" s="31"/>
      <c r="J237" s="31"/>
      <c r="K237" s="31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</row>
    <row r="238" spans="1:29" ht="15.75">
      <c r="A238" s="50"/>
      <c r="B238" s="49"/>
      <c r="F238" s="31"/>
      <c r="H238" s="28"/>
      <c r="I238" s="31"/>
      <c r="J238" s="31"/>
      <c r="K238" s="31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</row>
    <row r="239" spans="1:29" ht="15.75">
      <c r="A239" s="50"/>
      <c r="B239" s="49"/>
      <c r="F239" s="31"/>
      <c r="H239" s="28"/>
      <c r="I239" s="31"/>
      <c r="J239" s="31"/>
      <c r="K239" s="31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</row>
    <row r="240" spans="1:29" ht="15.75">
      <c r="A240" s="50"/>
      <c r="B240" s="49"/>
      <c r="F240" s="31"/>
      <c r="H240" s="28"/>
      <c r="I240" s="31"/>
      <c r="J240" s="31"/>
      <c r="K240" s="31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</row>
    <row r="241" spans="1:29" ht="15.75">
      <c r="A241" s="50"/>
      <c r="B241" s="49"/>
      <c r="F241" s="31"/>
      <c r="H241" s="28"/>
      <c r="I241" s="31"/>
      <c r="J241" s="31"/>
      <c r="K241" s="31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</row>
    <row r="242" spans="1:29" ht="15.75">
      <c r="A242" s="50"/>
      <c r="B242" s="49"/>
      <c r="F242" s="31"/>
      <c r="H242" s="28"/>
      <c r="I242" s="31"/>
      <c r="J242" s="31"/>
      <c r="K242" s="31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</row>
    <row r="243" spans="1:29" ht="15.75">
      <c r="A243" s="50"/>
      <c r="B243" s="49"/>
      <c r="F243" s="31"/>
      <c r="H243" s="28"/>
      <c r="I243" s="31"/>
      <c r="J243" s="31"/>
      <c r="K243" s="31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</row>
    <row r="244" spans="1:29" ht="15.75">
      <c r="A244" s="50"/>
      <c r="B244" s="49"/>
      <c r="F244" s="31"/>
      <c r="H244" s="28"/>
      <c r="I244" s="31"/>
      <c r="J244" s="31"/>
      <c r="K244" s="31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</row>
    <row r="245" spans="1:29" ht="15.75">
      <c r="A245" s="50"/>
      <c r="B245" s="49"/>
      <c r="F245" s="31"/>
      <c r="H245" s="28"/>
      <c r="I245" s="31"/>
      <c r="J245" s="31"/>
      <c r="K245" s="31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</row>
    <row r="246" spans="1:29" ht="15.75">
      <c r="A246" s="50"/>
      <c r="B246" s="49"/>
      <c r="F246" s="31"/>
      <c r="H246" s="28"/>
      <c r="I246" s="31"/>
      <c r="J246" s="31"/>
      <c r="K246" s="31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</row>
    <row r="247" spans="1:29" ht="15.75">
      <c r="A247" s="50"/>
      <c r="B247" s="49"/>
      <c r="F247" s="31"/>
      <c r="H247" s="28"/>
      <c r="I247" s="31"/>
      <c r="J247" s="31"/>
      <c r="K247" s="31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</row>
    <row r="248" spans="1:29" ht="15.75">
      <c r="A248" s="50"/>
      <c r="B248" s="49"/>
      <c r="F248" s="31"/>
      <c r="H248" s="28"/>
      <c r="I248" s="31"/>
      <c r="J248" s="31"/>
      <c r="K248" s="31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</row>
    <row r="249" spans="1:29" ht="15.75">
      <c r="A249" s="50"/>
      <c r="B249" s="49"/>
      <c r="F249" s="31"/>
      <c r="H249" s="28"/>
      <c r="I249" s="31"/>
      <c r="J249" s="31"/>
      <c r="K249" s="31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</row>
    <row r="250" spans="1:29" ht="15.75">
      <c r="A250" s="50"/>
      <c r="B250" s="49"/>
      <c r="F250" s="31"/>
      <c r="H250" s="28"/>
      <c r="I250" s="31"/>
      <c r="J250" s="31"/>
      <c r="K250" s="31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</row>
    <row r="251" spans="1:29" ht="15.75">
      <c r="A251" s="50"/>
      <c r="B251" s="49"/>
      <c r="F251" s="31"/>
      <c r="H251" s="28"/>
      <c r="I251" s="31"/>
      <c r="J251" s="31"/>
      <c r="K251" s="31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</row>
    <row r="252" spans="1:29" ht="15.75">
      <c r="A252" s="50"/>
      <c r="B252" s="49"/>
      <c r="F252" s="31"/>
      <c r="H252" s="28"/>
      <c r="I252" s="31"/>
      <c r="J252" s="31"/>
      <c r="K252" s="31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</row>
    <row r="253" spans="1:29" ht="15.75">
      <c r="A253" s="50"/>
      <c r="B253" s="49"/>
      <c r="F253" s="31"/>
      <c r="H253" s="28"/>
      <c r="I253" s="31"/>
      <c r="J253" s="31"/>
      <c r="K253" s="31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</row>
    <row r="254" spans="1:29" ht="15.75">
      <c r="A254" s="50"/>
      <c r="B254" s="49"/>
      <c r="F254" s="31"/>
      <c r="H254" s="28"/>
      <c r="I254" s="31"/>
      <c r="J254" s="31"/>
      <c r="K254" s="31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</row>
    <row r="255" spans="1:29" ht="15.75">
      <c r="A255" s="50"/>
      <c r="B255" s="49"/>
      <c r="F255" s="31"/>
      <c r="H255" s="28"/>
      <c r="I255" s="31"/>
      <c r="J255" s="31"/>
      <c r="K255" s="31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</row>
    <row r="256" spans="1:29" ht="15.75">
      <c r="A256" s="50"/>
      <c r="B256" s="49"/>
      <c r="F256" s="31"/>
      <c r="H256" s="28"/>
      <c r="I256" s="31"/>
      <c r="J256" s="31"/>
      <c r="K256" s="31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</row>
    <row r="257" spans="1:29" ht="15.75">
      <c r="A257" s="50"/>
      <c r="B257" s="49"/>
      <c r="F257" s="31"/>
      <c r="H257" s="28"/>
      <c r="I257" s="31"/>
      <c r="J257" s="31"/>
      <c r="K257" s="31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</row>
    <row r="258" spans="1:29" ht="15.75">
      <c r="A258" s="50"/>
      <c r="B258" s="49"/>
      <c r="F258" s="31"/>
      <c r="H258" s="28"/>
      <c r="I258" s="31"/>
      <c r="J258" s="31"/>
      <c r="K258" s="31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</row>
    <row r="259" spans="1:29" ht="15.75">
      <c r="A259" s="50"/>
      <c r="B259" s="49"/>
      <c r="F259" s="31"/>
      <c r="H259" s="28"/>
      <c r="I259" s="31"/>
      <c r="J259" s="31"/>
      <c r="K259" s="31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</row>
    <row r="260" spans="1:29" ht="15.75">
      <c r="A260" s="50"/>
      <c r="B260" s="49"/>
      <c r="F260" s="31"/>
      <c r="H260" s="28"/>
      <c r="I260" s="31"/>
      <c r="J260" s="31"/>
      <c r="K260" s="31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</row>
    <row r="261" spans="1:29" ht="15.75">
      <c r="A261" s="50"/>
      <c r="B261" s="49"/>
      <c r="F261" s="31"/>
      <c r="H261" s="28"/>
      <c r="I261" s="31"/>
      <c r="J261" s="31"/>
      <c r="K261" s="31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</row>
    <row r="262" spans="1:29" ht="15.75">
      <c r="A262" s="50"/>
      <c r="B262" s="49"/>
      <c r="F262" s="31"/>
      <c r="H262" s="28"/>
      <c r="I262" s="31"/>
      <c r="J262" s="31"/>
      <c r="K262" s="31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</row>
    <row r="263" spans="1:29" ht="15.75">
      <c r="A263" s="50"/>
      <c r="B263" s="49"/>
      <c r="F263" s="31"/>
      <c r="H263" s="28"/>
      <c r="I263" s="31"/>
      <c r="J263" s="31"/>
      <c r="K263" s="31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</row>
    <row r="264" spans="1:29" ht="15.75">
      <c r="A264" s="50"/>
      <c r="B264" s="49"/>
      <c r="F264" s="31"/>
      <c r="H264" s="28"/>
      <c r="I264" s="31"/>
      <c r="J264" s="31"/>
      <c r="K264" s="31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</row>
    <row r="265" spans="1:29" ht="15.75">
      <c r="A265" s="50"/>
      <c r="B265" s="49"/>
      <c r="F265" s="31"/>
      <c r="H265" s="28"/>
      <c r="I265" s="31"/>
      <c r="J265" s="31"/>
      <c r="K265" s="31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</row>
    <row r="266" spans="1:29" ht="15.75">
      <c r="A266" s="50"/>
      <c r="B266" s="49"/>
      <c r="F266" s="31"/>
      <c r="H266" s="28"/>
      <c r="I266" s="31"/>
      <c r="J266" s="31"/>
      <c r="K266" s="31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</row>
    <row r="267" spans="1:29" ht="15.75">
      <c r="A267" s="50"/>
      <c r="B267" s="49"/>
      <c r="F267" s="31"/>
      <c r="H267" s="28"/>
      <c r="I267" s="31"/>
      <c r="J267" s="31"/>
      <c r="K267" s="31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</row>
    <row r="268" spans="1:29" ht="15.75">
      <c r="A268" s="50"/>
      <c r="B268" s="49"/>
      <c r="F268" s="31"/>
      <c r="H268" s="28"/>
      <c r="I268" s="31"/>
      <c r="J268" s="31"/>
      <c r="K268" s="31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</row>
    <row r="269" spans="1:29" ht="15.75">
      <c r="A269" s="50"/>
      <c r="B269" s="49"/>
      <c r="F269" s="31"/>
      <c r="H269" s="28"/>
      <c r="I269" s="31"/>
      <c r="J269" s="31"/>
      <c r="K269" s="31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</row>
    <row r="270" spans="1:29" ht="15.75">
      <c r="A270" s="50"/>
      <c r="B270" s="49"/>
      <c r="F270" s="31"/>
      <c r="H270" s="28"/>
      <c r="I270" s="31"/>
      <c r="J270" s="31"/>
      <c r="K270" s="31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</row>
    <row r="271" spans="1:29" ht="15.75">
      <c r="A271" s="50"/>
      <c r="B271" s="49"/>
      <c r="F271" s="31"/>
      <c r="H271" s="28"/>
      <c r="I271" s="31"/>
      <c r="J271" s="31"/>
      <c r="K271" s="31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</row>
    <row r="272" spans="1:29" ht="15.75">
      <c r="A272" s="50"/>
      <c r="B272" s="49"/>
      <c r="F272" s="31"/>
      <c r="H272" s="28"/>
      <c r="I272" s="31"/>
      <c r="J272" s="31"/>
      <c r="K272" s="31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</row>
    <row r="273" spans="1:29" ht="15.75">
      <c r="A273" s="50"/>
      <c r="B273" s="49"/>
      <c r="F273" s="31"/>
      <c r="H273" s="28"/>
      <c r="I273" s="31"/>
      <c r="J273" s="31"/>
      <c r="K273" s="31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</row>
    <row r="274" spans="1:29" ht="15.75">
      <c r="A274" s="50"/>
      <c r="B274" s="49"/>
      <c r="F274" s="31"/>
      <c r="H274" s="28"/>
      <c r="I274" s="31"/>
      <c r="J274" s="31"/>
      <c r="K274" s="31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</row>
    <row r="275" spans="1:29" ht="15.75">
      <c r="A275" s="50"/>
      <c r="B275" s="49"/>
      <c r="F275" s="31"/>
      <c r="H275" s="28"/>
      <c r="I275" s="31"/>
      <c r="J275" s="31"/>
      <c r="K275" s="31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</row>
    <row r="276" spans="1:29" ht="15.75">
      <c r="A276" s="50"/>
      <c r="B276" s="49"/>
      <c r="F276" s="31"/>
      <c r="H276" s="28"/>
      <c r="I276" s="31"/>
      <c r="J276" s="31"/>
      <c r="K276" s="31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</row>
    <row r="277" spans="1:29" ht="15.75">
      <c r="A277" s="50"/>
      <c r="B277" s="49"/>
      <c r="F277" s="31"/>
      <c r="H277" s="28"/>
      <c r="I277" s="31"/>
      <c r="J277" s="31"/>
      <c r="K277" s="31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</row>
    <row r="278" spans="1:29" ht="15.75">
      <c r="A278" s="50"/>
      <c r="B278" s="49"/>
      <c r="F278" s="31"/>
      <c r="H278" s="28"/>
      <c r="I278" s="31"/>
      <c r="J278" s="31"/>
      <c r="K278" s="31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</row>
    <row r="279" spans="1:29" ht="15.75">
      <c r="A279" s="50"/>
      <c r="B279" s="49"/>
      <c r="F279" s="31"/>
      <c r="H279" s="28"/>
      <c r="I279" s="31"/>
      <c r="J279" s="31"/>
      <c r="K279" s="31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</row>
    <row r="280" spans="1:29" ht="15.75">
      <c r="A280" s="50"/>
      <c r="B280" s="49"/>
      <c r="F280" s="31"/>
      <c r="H280" s="28"/>
      <c r="I280" s="31"/>
      <c r="J280" s="31"/>
      <c r="K280" s="31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</row>
    <row r="281" spans="1:29" ht="15.75">
      <c r="A281" s="50"/>
      <c r="B281" s="49"/>
      <c r="F281" s="31"/>
      <c r="H281" s="28"/>
      <c r="I281" s="31"/>
      <c r="J281" s="31"/>
      <c r="K281" s="31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</row>
    <row r="282" spans="1:29" ht="15.75">
      <c r="A282" s="50"/>
      <c r="B282" s="49"/>
      <c r="F282" s="31"/>
      <c r="H282" s="28"/>
      <c r="I282" s="31"/>
      <c r="J282" s="31"/>
      <c r="K282" s="31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</row>
    <row r="283" spans="1:29" ht="15.75">
      <c r="A283" s="50"/>
      <c r="B283" s="49"/>
      <c r="F283" s="31"/>
      <c r="H283" s="28"/>
      <c r="I283" s="31"/>
      <c r="J283" s="31"/>
      <c r="K283" s="31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</row>
    <row r="284" spans="1:29" ht="15.75">
      <c r="A284" s="50"/>
      <c r="B284" s="49"/>
      <c r="F284" s="31"/>
      <c r="H284" s="28"/>
      <c r="I284" s="31"/>
      <c r="J284" s="31"/>
      <c r="K284" s="31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</row>
    <row r="285" spans="1:29" ht="15.75">
      <c r="A285" s="50"/>
      <c r="B285" s="49"/>
      <c r="F285" s="31"/>
      <c r="H285" s="28"/>
      <c r="I285" s="31"/>
      <c r="J285" s="31"/>
      <c r="K285" s="31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</row>
    <row r="286" spans="1:29" ht="15.75">
      <c r="A286" s="50"/>
      <c r="B286" s="49"/>
      <c r="F286" s="31"/>
      <c r="H286" s="28"/>
      <c r="I286" s="31"/>
      <c r="J286" s="31"/>
      <c r="K286" s="31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</row>
    <row r="287" spans="1:29" ht="15.75">
      <c r="A287" s="50"/>
      <c r="B287" s="49"/>
      <c r="F287" s="31"/>
      <c r="H287" s="28"/>
      <c r="I287" s="31"/>
      <c r="J287" s="31"/>
      <c r="K287" s="31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</row>
    <row r="288" spans="1:29" ht="15.75">
      <c r="A288" s="50"/>
      <c r="B288" s="49"/>
      <c r="F288" s="31"/>
      <c r="H288" s="28"/>
      <c r="I288" s="31"/>
      <c r="J288" s="31"/>
      <c r="K288" s="31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</row>
    <row r="289" spans="1:29" ht="15.75">
      <c r="A289" s="50"/>
      <c r="B289" s="49"/>
      <c r="F289" s="31"/>
      <c r="H289" s="28"/>
      <c r="I289" s="31"/>
      <c r="J289" s="31"/>
      <c r="K289" s="31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</row>
    <row r="290" spans="1:29" ht="15.75">
      <c r="A290" s="50"/>
      <c r="B290" s="49"/>
      <c r="F290" s="31"/>
      <c r="H290" s="28"/>
      <c r="I290" s="31"/>
      <c r="J290" s="31"/>
      <c r="K290" s="31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</row>
    <row r="291" spans="1:29" ht="15.75">
      <c r="A291" s="50"/>
      <c r="B291" s="49"/>
      <c r="F291" s="31"/>
      <c r="H291" s="28"/>
      <c r="I291" s="31"/>
      <c r="J291" s="31"/>
      <c r="K291" s="31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</row>
    <row r="292" spans="1:29" ht="15.75">
      <c r="A292" s="50"/>
      <c r="B292" s="49"/>
      <c r="F292" s="31"/>
      <c r="H292" s="28"/>
      <c r="I292" s="31"/>
      <c r="J292" s="31"/>
      <c r="K292" s="31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</row>
    <row r="293" spans="1:29" ht="15.75">
      <c r="A293" s="50"/>
      <c r="B293" s="49"/>
      <c r="F293" s="31"/>
      <c r="H293" s="28"/>
      <c r="I293" s="31"/>
      <c r="J293" s="31"/>
      <c r="K293" s="31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</row>
    <row r="294" spans="1:29" ht="15.75">
      <c r="A294" s="50"/>
      <c r="B294" s="49"/>
      <c r="F294" s="31"/>
      <c r="H294" s="28"/>
      <c r="I294" s="31"/>
      <c r="J294" s="31"/>
      <c r="K294" s="31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</row>
    <row r="295" spans="1:29" ht="15.75">
      <c r="A295" s="50"/>
      <c r="B295" s="49"/>
      <c r="F295" s="31"/>
      <c r="H295" s="28"/>
      <c r="I295" s="31"/>
      <c r="J295" s="31"/>
      <c r="K295" s="31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</row>
    <row r="296" spans="1:29" ht="15.75">
      <c r="A296" s="50"/>
      <c r="B296" s="49"/>
      <c r="F296" s="31"/>
      <c r="H296" s="28"/>
      <c r="I296" s="31"/>
      <c r="J296" s="31"/>
      <c r="K296" s="31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</row>
    <row r="297" spans="1:29" ht="15.75">
      <c r="A297" s="50"/>
      <c r="B297" s="49"/>
      <c r="F297" s="31"/>
      <c r="H297" s="28"/>
      <c r="I297" s="31"/>
      <c r="J297" s="31"/>
      <c r="K297" s="31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</row>
    <row r="298" spans="1:29" ht="15.75">
      <c r="A298" s="50"/>
      <c r="B298" s="49"/>
      <c r="F298" s="31"/>
      <c r="H298" s="28"/>
      <c r="I298" s="31"/>
      <c r="J298" s="31"/>
      <c r="K298" s="31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</row>
    <row r="299" spans="1:29" ht="15.75">
      <c r="A299" s="50"/>
      <c r="B299" s="49"/>
      <c r="F299" s="31"/>
      <c r="H299" s="28"/>
      <c r="I299" s="31"/>
      <c r="J299" s="31"/>
      <c r="K299" s="31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</row>
    <row r="300" spans="1:29" ht="15.75">
      <c r="A300" s="50"/>
      <c r="B300" s="49"/>
      <c r="F300" s="31"/>
      <c r="H300" s="28"/>
      <c r="I300" s="31"/>
      <c r="J300" s="31"/>
      <c r="K300" s="31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</row>
    <row r="301" spans="1:29" ht="15.75">
      <c r="A301" s="50"/>
      <c r="B301" s="49"/>
      <c r="F301" s="31"/>
      <c r="H301" s="28"/>
      <c r="I301" s="31"/>
      <c r="J301" s="31"/>
      <c r="K301" s="31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</row>
    <row r="302" spans="1:29" ht="15.75">
      <c r="A302" s="50"/>
      <c r="B302" s="49"/>
      <c r="F302" s="31"/>
      <c r="H302" s="28"/>
      <c r="I302" s="31"/>
      <c r="J302" s="31"/>
      <c r="K302" s="31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</row>
    <row r="303" spans="1:29" ht="15.75">
      <c r="A303" s="50"/>
      <c r="B303" s="49"/>
      <c r="F303" s="31"/>
      <c r="H303" s="28"/>
      <c r="I303" s="31"/>
      <c r="J303" s="31"/>
      <c r="K303" s="31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</row>
    <row r="304" spans="1:29" ht="15.75">
      <c r="A304" s="50"/>
      <c r="B304" s="49"/>
      <c r="F304" s="31"/>
      <c r="H304" s="28"/>
      <c r="I304" s="31"/>
      <c r="J304" s="31"/>
      <c r="K304" s="31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</row>
    <row r="305" spans="1:29" ht="15.75">
      <c r="A305" s="50"/>
      <c r="B305" s="49"/>
      <c r="F305" s="31"/>
      <c r="H305" s="28"/>
      <c r="I305" s="31"/>
      <c r="J305" s="31"/>
      <c r="K305" s="31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</row>
    <row r="306" spans="1:29" ht="15.75">
      <c r="A306" s="50"/>
      <c r="B306" s="49"/>
      <c r="F306" s="31"/>
      <c r="H306" s="28"/>
      <c r="I306" s="31"/>
      <c r="J306" s="31"/>
      <c r="K306" s="31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</row>
    <row r="307" spans="1:29" ht="15.75">
      <c r="A307" s="50"/>
      <c r="B307" s="49"/>
      <c r="F307" s="31"/>
      <c r="H307" s="28"/>
      <c r="I307" s="31"/>
      <c r="J307" s="31"/>
      <c r="K307" s="31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</row>
    <row r="308" spans="1:29" ht="15.75">
      <c r="A308" s="50"/>
      <c r="B308" s="49"/>
      <c r="F308" s="31"/>
      <c r="H308" s="28"/>
      <c r="I308" s="31"/>
      <c r="J308" s="31"/>
      <c r="K308" s="31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</row>
    <row r="309" spans="1:29" ht="15.75">
      <c r="A309" s="50"/>
      <c r="B309" s="49"/>
      <c r="F309" s="31"/>
      <c r="H309" s="28"/>
      <c r="I309" s="31"/>
      <c r="J309" s="31"/>
      <c r="K309" s="31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</row>
    <row r="310" spans="1:29" ht="15.75">
      <c r="A310" s="50"/>
      <c r="B310" s="49"/>
      <c r="F310" s="31"/>
      <c r="H310" s="28"/>
      <c r="I310" s="31"/>
      <c r="J310" s="31"/>
      <c r="K310" s="31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</row>
    <row r="311" spans="1:29" ht="15.75">
      <c r="A311" s="50"/>
      <c r="B311" s="49"/>
      <c r="F311" s="31"/>
      <c r="H311" s="28"/>
      <c r="I311" s="31"/>
      <c r="J311" s="31"/>
      <c r="K311" s="31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</row>
    <row r="312" spans="1:29" ht="15.75">
      <c r="A312" s="50"/>
      <c r="B312" s="49"/>
      <c r="F312" s="31"/>
      <c r="H312" s="28"/>
      <c r="I312" s="31"/>
      <c r="J312" s="31"/>
      <c r="K312" s="31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</row>
    <row r="313" spans="1:29" ht="15.75">
      <c r="A313" s="50"/>
      <c r="B313" s="49"/>
      <c r="F313" s="31"/>
      <c r="H313" s="28"/>
      <c r="I313" s="31"/>
      <c r="J313" s="31"/>
      <c r="K313" s="31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</row>
    <row r="314" spans="1:29" ht="15.75">
      <c r="A314" s="50"/>
      <c r="B314" s="49"/>
      <c r="F314" s="31"/>
      <c r="H314" s="28"/>
      <c r="I314" s="31"/>
      <c r="J314" s="31"/>
      <c r="K314" s="31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</row>
    <row r="315" spans="1:29" ht="15.75">
      <c r="A315" s="50"/>
      <c r="B315" s="49"/>
      <c r="F315" s="31"/>
      <c r="H315" s="28"/>
      <c r="I315" s="31"/>
      <c r="J315" s="31"/>
      <c r="K315" s="31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</row>
    <row r="316" spans="1:29" ht="15.75">
      <c r="A316" s="50"/>
      <c r="B316" s="49"/>
      <c r="F316" s="31"/>
      <c r="H316" s="28"/>
      <c r="I316" s="31"/>
      <c r="J316" s="31"/>
      <c r="K316" s="31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</row>
    <row r="317" spans="1:29" ht="15.75">
      <c r="A317" s="50"/>
      <c r="B317" s="49"/>
      <c r="F317" s="31"/>
      <c r="H317" s="28"/>
      <c r="I317" s="31"/>
      <c r="J317" s="31"/>
      <c r="K317" s="31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</row>
    <row r="318" spans="1:29" ht="15.75">
      <c r="A318" s="50"/>
      <c r="B318" s="49"/>
      <c r="F318" s="31"/>
      <c r="H318" s="28"/>
      <c r="I318" s="31"/>
      <c r="J318" s="31"/>
      <c r="K318" s="31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</row>
    <row r="319" spans="1:29" ht="15.75">
      <c r="A319" s="50"/>
      <c r="B319" s="49"/>
      <c r="F319" s="31"/>
      <c r="H319" s="28"/>
      <c r="I319" s="31"/>
      <c r="J319" s="31"/>
      <c r="K319" s="31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</row>
    <row r="320" spans="1:29" ht="15.75">
      <c r="A320" s="50"/>
      <c r="B320" s="49"/>
      <c r="F320" s="31"/>
      <c r="H320" s="28"/>
      <c r="I320" s="31"/>
      <c r="J320" s="31"/>
      <c r="K320" s="31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</row>
    <row r="321" spans="1:29" ht="15.75">
      <c r="A321" s="50"/>
      <c r="B321" s="49"/>
      <c r="F321" s="31"/>
      <c r="H321" s="28"/>
      <c r="I321" s="31"/>
      <c r="J321" s="31"/>
      <c r="K321" s="31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</row>
    <row r="322" spans="1:29" ht="15.75">
      <c r="A322" s="50"/>
      <c r="B322" s="49"/>
      <c r="F322" s="31"/>
      <c r="H322" s="28"/>
      <c r="I322" s="31"/>
      <c r="J322" s="31"/>
      <c r="K322" s="31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</row>
    <row r="323" spans="1:29" ht="15.75">
      <c r="A323" s="50"/>
      <c r="B323" s="49"/>
      <c r="F323" s="31"/>
      <c r="H323" s="28"/>
      <c r="I323" s="31"/>
      <c r="J323" s="31"/>
      <c r="K323" s="31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  <c r="AA323" s="28"/>
      <c r="AB323" s="28"/>
      <c r="AC323" s="28"/>
    </row>
    <row r="324" spans="1:29" ht="15.75">
      <c r="A324" s="50"/>
      <c r="B324" s="49"/>
      <c r="F324" s="31"/>
      <c r="H324" s="28"/>
      <c r="I324" s="31"/>
      <c r="J324" s="31"/>
      <c r="K324" s="31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</row>
    <row r="325" spans="1:29" ht="15.75">
      <c r="A325" s="50"/>
      <c r="B325" s="49"/>
      <c r="F325" s="31"/>
      <c r="H325" s="28"/>
      <c r="I325" s="31"/>
      <c r="J325" s="31"/>
      <c r="K325" s="31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</row>
    <row r="326" spans="1:29" ht="15.75">
      <c r="A326" s="50"/>
      <c r="B326" s="49"/>
      <c r="F326" s="31"/>
      <c r="H326" s="28"/>
      <c r="I326" s="31"/>
      <c r="J326" s="31"/>
      <c r="K326" s="31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</row>
    <row r="327" spans="1:29" ht="15.75">
      <c r="A327" s="50"/>
      <c r="B327" s="49"/>
      <c r="F327" s="31"/>
      <c r="H327" s="28"/>
      <c r="I327" s="31"/>
      <c r="J327" s="31"/>
      <c r="K327" s="31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</row>
    <row r="328" spans="1:29" ht="15.75">
      <c r="A328" s="50"/>
      <c r="B328" s="49"/>
      <c r="F328" s="31"/>
      <c r="H328" s="28"/>
      <c r="I328" s="31"/>
      <c r="J328" s="31"/>
      <c r="K328" s="31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</row>
    <row r="329" spans="1:29" ht="15.75">
      <c r="A329" s="50"/>
      <c r="B329" s="49"/>
      <c r="F329" s="31"/>
      <c r="H329" s="28"/>
      <c r="I329" s="31"/>
      <c r="J329" s="31"/>
      <c r="K329" s="31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  <c r="AA329" s="28"/>
      <c r="AB329" s="28"/>
      <c r="AC329" s="28"/>
    </row>
    <row r="330" spans="1:29" ht="15.75">
      <c r="A330" s="50"/>
      <c r="B330" s="49"/>
      <c r="F330" s="31"/>
      <c r="H330" s="28"/>
      <c r="I330" s="31"/>
      <c r="J330" s="31"/>
      <c r="K330" s="31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  <c r="AA330" s="28"/>
      <c r="AB330" s="28"/>
      <c r="AC330" s="28"/>
    </row>
    <row r="331" spans="1:29" ht="15.75">
      <c r="A331" s="50"/>
      <c r="B331" s="49"/>
      <c r="F331" s="31"/>
      <c r="H331" s="28"/>
      <c r="I331" s="31"/>
      <c r="J331" s="31"/>
      <c r="K331" s="31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</row>
    <row r="332" spans="1:29" ht="15.75">
      <c r="A332" s="50"/>
      <c r="B332" s="49"/>
      <c r="F332" s="31"/>
      <c r="H332" s="28"/>
      <c r="I332" s="31"/>
      <c r="J332" s="31"/>
      <c r="K332" s="31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</row>
    <row r="333" spans="1:29" ht="15.75">
      <c r="A333" s="50"/>
      <c r="B333" s="49"/>
      <c r="F333" s="31"/>
      <c r="H333" s="28"/>
      <c r="I333" s="31"/>
      <c r="J333" s="31"/>
      <c r="K333" s="31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</row>
    <row r="334" spans="1:29" ht="15.75">
      <c r="A334" s="50"/>
      <c r="B334" s="49"/>
      <c r="F334" s="31"/>
      <c r="H334" s="28"/>
      <c r="I334" s="31"/>
      <c r="J334" s="31"/>
      <c r="K334" s="31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  <c r="AA334" s="28"/>
      <c r="AB334" s="28"/>
      <c r="AC334" s="28"/>
    </row>
    <row r="335" spans="1:29" ht="15.75">
      <c r="A335" s="50"/>
      <c r="B335" s="49"/>
      <c r="F335" s="31"/>
      <c r="H335" s="28"/>
      <c r="I335" s="31"/>
      <c r="J335" s="31"/>
      <c r="K335" s="31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</row>
    <row r="336" spans="1:29" ht="15.75">
      <c r="A336" s="50"/>
      <c r="B336" s="49"/>
      <c r="F336" s="31"/>
      <c r="H336" s="28"/>
      <c r="I336" s="31"/>
      <c r="J336" s="31"/>
      <c r="K336" s="31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  <c r="AA336" s="28"/>
      <c r="AB336" s="28"/>
      <c r="AC336" s="28"/>
    </row>
    <row r="337" spans="1:29" ht="15.75">
      <c r="A337" s="50"/>
      <c r="B337" s="49"/>
      <c r="F337" s="31"/>
      <c r="H337" s="28"/>
      <c r="I337" s="31"/>
      <c r="J337" s="31"/>
      <c r="K337" s="31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  <c r="AA337" s="28"/>
      <c r="AB337" s="28"/>
      <c r="AC337" s="28"/>
    </row>
    <row r="338" spans="1:29" ht="15.75">
      <c r="A338" s="50"/>
      <c r="B338" s="49"/>
      <c r="F338" s="31"/>
      <c r="H338" s="28"/>
      <c r="I338" s="31"/>
      <c r="J338" s="31"/>
      <c r="K338" s="31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  <c r="AA338" s="28"/>
      <c r="AB338" s="28"/>
      <c r="AC338" s="28"/>
    </row>
    <row r="339" spans="1:29" ht="15.75">
      <c r="A339" s="50"/>
      <c r="B339" s="49"/>
      <c r="F339" s="31"/>
      <c r="H339" s="28"/>
      <c r="I339" s="31"/>
      <c r="J339" s="31"/>
      <c r="K339" s="31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  <c r="AA339" s="28"/>
      <c r="AB339" s="28"/>
      <c r="AC339" s="28"/>
    </row>
    <row r="340" spans="1:29" ht="15.75">
      <c r="A340" s="50"/>
      <c r="B340" s="49"/>
      <c r="F340" s="31"/>
      <c r="H340" s="28"/>
      <c r="I340" s="31"/>
      <c r="J340" s="31"/>
      <c r="K340" s="31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  <c r="AA340" s="28"/>
      <c r="AB340" s="28"/>
      <c r="AC340" s="28"/>
    </row>
    <row r="341" spans="1:29" ht="15.75">
      <c r="A341" s="50"/>
      <c r="B341" s="49"/>
      <c r="F341" s="31"/>
      <c r="H341" s="28"/>
      <c r="I341" s="31"/>
      <c r="J341" s="31"/>
      <c r="K341" s="31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  <c r="AA341" s="28"/>
      <c r="AB341" s="28"/>
      <c r="AC341" s="28"/>
    </row>
    <row r="342" spans="1:29" ht="15.75">
      <c r="A342" s="50"/>
      <c r="B342" s="49"/>
      <c r="F342" s="31"/>
      <c r="H342" s="28"/>
      <c r="I342" s="31"/>
      <c r="J342" s="31"/>
      <c r="K342" s="31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  <c r="AA342" s="28"/>
      <c r="AB342" s="28"/>
      <c r="AC342" s="28"/>
    </row>
    <row r="343" spans="1:29" ht="15.75">
      <c r="A343" s="50"/>
      <c r="B343" s="49"/>
      <c r="F343" s="31"/>
      <c r="H343" s="28"/>
      <c r="I343" s="31"/>
      <c r="J343" s="31"/>
      <c r="K343" s="31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  <c r="AA343" s="28"/>
      <c r="AB343" s="28"/>
      <c r="AC343" s="28"/>
    </row>
    <row r="344" spans="1:29" ht="15.75">
      <c r="A344" s="50"/>
      <c r="B344" s="49"/>
      <c r="F344" s="31"/>
      <c r="H344" s="28"/>
      <c r="I344" s="31"/>
      <c r="J344" s="31"/>
      <c r="K344" s="31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  <c r="AA344" s="28"/>
      <c r="AB344" s="28"/>
      <c r="AC344" s="28"/>
    </row>
    <row r="345" spans="1:29" ht="15.75">
      <c r="A345" s="50"/>
      <c r="B345" s="49"/>
      <c r="F345" s="31"/>
      <c r="H345" s="28"/>
      <c r="I345" s="31"/>
      <c r="J345" s="31"/>
      <c r="K345" s="31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  <c r="AA345" s="28"/>
      <c r="AB345" s="28"/>
      <c r="AC345" s="28"/>
    </row>
    <row r="346" spans="1:29" ht="15.75">
      <c r="A346" s="50"/>
      <c r="B346" s="49"/>
      <c r="F346" s="31"/>
      <c r="H346" s="28"/>
      <c r="I346" s="31"/>
      <c r="J346" s="31"/>
      <c r="K346" s="31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  <c r="AA346" s="28"/>
      <c r="AB346" s="28"/>
      <c r="AC346" s="28"/>
    </row>
    <row r="347" spans="1:29" ht="15.75">
      <c r="A347" s="50"/>
      <c r="B347" s="49"/>
      <c r="F347" s="31"/>
      <c r="H347" s="28"/>
      <c r="I347" s="31"/>
      <c r="J347" s="31"/>
      <c r="K347" s="31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  <c r="AA347" s="28"/>
      <c r="AB347" s="28"/>
      <c r="AC347" s="28"/>
    </row>
    <row r="348" spans="1:29" ht="15.75">
      <c r="A348" s="50"/>
      <c r="B348" s="49"/>
      <c r="F348" s="31"/>
      <c r="H348" s="28"/>
      <c r="I348" s="31"/>
      <c r="J348" s="31"/>
      <c r="K348" s="31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  <c r="AA348" s="28"/>
      <c r="AB348" s="28"/>
      <c r="AC348" s="28"/>
    </row>
    <row r="349" spans="1:29" ht="15.75">
      <c r="A349" s="50"/>
      <c r="B349" s="49"/>
      <c r="F349" s="31"/>
      <c r="H349" s="28"/>
      <c r="I349" s="31"/>
      <c r="J349" s="31"/>
      <c r="K349" s="31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  <c r="AA349" s="28"/>
      <c r="AB349" s="28"/>
      <c r="AC349" s="28"/>
    </row>
    <row r="350" spans="1:29" ht="15.75">
      <c r="A350" s="50"/>
      <c r="B350" s="49"/>
      <c r="F350" s="31"/>
      <c r="H350" s="28"/>
      <c r="I350" s="31"/>
      <c r="J350" s="31"/>
      <c r="K350" s="31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  <c r="AA350" s="28"/>
      <c r="AB350" s="28"/>
      <c r="AC350" s="28"/>
    </row>
    <row r="351" spans="1:29" ht="15.75">
      <c r="A351" s="50"/>
      <c r="B351" s="49"/>
      <c r="F351" s="31"/>
      <c r="H351" s="28"/>
      <c r="I351" s="31"/>
      <c r="J351" s="31"/>
      <c r="K351" s="31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  <c r="AA351" s="28"/>
      <c r="AB351" s="28"/>
      <c r="AC351" s="28"/>
    </row>
    <row r="352" spans="1:29" ht="15.75">
      <c r="A352" s="50"/>
      <c r="B352" s="49"/>
      <c r="F352" s="31"/>
      <c r="H352" s="28"/>
      <c r="I352" s="31"/>
      <c r="J352" s="31"/>
      <c r="K352" s="31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  <c r="AA352" s="28"/>
      <c r="AB352" s="28"/>
      <c r="AC352" s="28"/>
    </row>
    <row r="353" spans="1:29" ht="15.75">
      <c r="A353" s="50"/>
      <c r="B353" s="49"/>
      <c r="F353" s="31"/>
      <c r="H353" s="28"/>
      <c r="I353" s="31"/>
      <c r="J353" s="31"/>
      <c r="K353" s="31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  <c r="AA353" s="28"/>
      <c r="AB353" s="28"/>
      <c r="AC353" s="28"/>
    </row>
    <row r="354" spans="1:29" ht="15.75">
      <c r="A354" s="50"/>
      <c r="B354" s="49"/>
      <c r="F354" s="31"/>
      <c r="H354" s="28"/>
      <c r="I354" s="31"/>
      <c r="J354" s="31"/>
      <c r="K354" s="31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  <c r="AA354" s="28"/>
      <c r="AB354" s="28"/>
      <c r="AC354" s="28"/>
    </row>
    <row r="355" spans="1:29" ht="15.75">
      <c r="A355" s="50"/>
      <c r="B355" s="49"/>
      <c r="F355" s="31"/>
      <c r="H355" s="28"/>
      <c r="I355" s="31"/>
      <c r="J355" s="31"/>
      <c r="K355" s="31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  <c r="AA355" s="28"/>
      <c r="AB355" s="28"/>
      <c r="AC355" s="28"/>
    </row>
    <row r="356" spans="1:29" ht="15.75">
      <c r="A356" s="50"/>
      <c r="B356" s="49"/>
      <c r="F356" s="31"/>
      <c r="H356" s="28"/>
      <c r="I356" s="31"/>
      <c r="J356" s="31"/>
      <c r="K356" s="31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  <c r="AA356" s="28"/>
      <c r="AB356" s="28"/>
      <c r="AC356" s="28"/>
    </row>
    <row r="357" spans="1:29" ht="15.75">
      <c r="A357" s="50"/>
      <c r="B357" s="49"/>
      <c r="F357" s="31"/>
      <c r="H357" s="28"/>
      <c r="I357" s="31"/>
      <c r="J357" s="31"/>
      <c r="K357" s="31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  <c r="AA357" s="28"/>
      <c r="AB357" s="28"/>
      <c r="AC357" s="28"/>
    </row>
    <row r="358" spans="1:29" ht="15.75">
      <c r="A358" s="50"/>
      <c r="B358" s="49"/>
      <c r="F358" s="31"/>
      <c r="H358" s="28"/>
      <c r="I358" s="31"/>
      <c r="J358" s="31"/>
      <c r="K358" s="31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  <c r="AA358" s="28"/>
      <c r="AB358" s="28"/>
      <c r="AC358" s="28"/>
    </row>
    <row r="359" spans="1:29" ht="15.75">
      <c r="A359" s="50"/>
      <c r="B359" s="49"/>
      <c r="F359" s="31"/>
      <c r="H359" s="28"/>
      <c r="I359" s="31"/>
      <c r="J359" s="31"/>
      <c r="K359" s="31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  <c r="AA359" s="28"/>
      <c r="AB359" s="28"/>
      <c r="AC359" s="28"/>
    </row>
    <row r="360" spans="1:29" ht="15.75">
      <c r="A360" s="50"/>
      <c r="B360" s="49"/>
      <c r="F360" s="31"/>
      <c r="H360" s="28"/>
      <c r="I360" s="31"/>
      <c r="J360" s="31"/>
      <c r="K360" s="31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  <c r="AA360" s="28"/>
      <c r="AB360" s="28"/>
      <c r="AC360" s="28"/>
    </row>
    <row r="361" spans="1:29" ht="15.75">
      <c r="A361" s="50"/>
      <c r="B361" s="49"/>
      <c r="F361" s="31"/>
      <c r="H361" s="28"/>
      <c r="I361" s="31"/>
      <c r="J361" s="31"/>
      <c r="K361" s="31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  <c r="AA361" s="28"/>
      <c r="AB361" s="28"/>
      <c r="AC361" s="28"/>
    </row>
    <row r="362" spans="1:29" ht="15.75">
      <c r="A362" s="50"/>
      <c r="B362" s="49"/>
      <c r="F362" s="31"/>
      <c r="H362" s="28"/>
      <c r="I362" s="31"/>
      <c r="J362" s="31"/>
      <c r="K362" s="31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  <c r="AA362" s="28"/>
      <c r="AB362" s="28"/>
      <c r="AC362" s="28"/>
    </row>
    <row r="363" spans="1:29" ht="15.75">
      <c r="A363" s="50"/>
      <c r="B363" s="49"/>
      <c r="F363" s="31"/>
      <c r="H363" s="28"/>
      <c r="I363" s="31"/>
      <c r="J363" s="31"/>
      <c r="K363" s="31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  <c r="AA363" s="28"/>
      <c r="AB363" s="28"/>
      <c r="AC363" s="28"/>
    </row>
    <row r="364" spans="1:29" ht="15.75">
      <c r="A364" s="50"/>
      <c r="B364" s="49"/>
      <c r="F364" s="31"/>
      <c r="H364" s="28"/>
      <c r="I364" s="31"/>
      <c r="J364" s="31"/>
      <c r="K364" s="31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  <c r="AA364" s="28"/>
      <c r="AB364" s="28"/>
      <c r="AC364" s="28"/>
    </row>
    <row r="365" spans="1:29" ht="15.75">
      <c r="A365" s="50"/>
      <c r="B365" s="49"/>
      <c r="F365" s="31"/>
      <c r="H365" s="28"/>
      <c r="I365" s="31"/>
      <c r="J365" s="31"/>
      <c r="K365" s="31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  <c r="AA365" s="28"/>
      <c r="AB365" s="28"/>
      <c r="AC365" s="28"/>
    </row>
    <row r="366" spans="1:29" ht="15.75">
      <c r="A366" s="50"/>
      <c r="B366" s="49"/>
      <c r="F366" s="31"/>
      <c r="H366" s="28"/>
      <c r="I366" s="31"/>
      <c r="J366" s="31"/>
      <c r="K366" s="31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  <c r="AA366" s="28"/>
      <c r="AB366" s="28"/>
      <c r="AC366" s="28"/>
    </row>
    <row r="367" spans="1:29" ht="15.75">
      <c r="A367" s="50"/>
      <c r="B367" s="49"/>
      <c r="F367" s="31"/>
      <c r="H367" s="28"/>
      <c r="I367" s="31"/>
      <c r="J367" s="31"/>
      <c r="K367" s="31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  <c r="AA367" s="28"/>
      <c r="AB367" s="28"/>
      <c r="AC367" s="28"/>
    </row>
    <row r="368" spans="1:29" ht="15.75">
      <c r="A368" s="50"/>
      <c r="B368" s="49"/>
      <c r="F368" s="31"/>
      <c r="H368" s="28"/>
      <c r="I368" s="31"/>
      <c r="J368" s="31"/>
      <c r="K368" s="31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  <c r="AA368" s="28"/>
      <c r="AB368" s="28"/>
      <c r="AC368" s="28"/>
    </row>
    <row r="369" spans="1:29" ht="15.75">
      <c r="A369" s="50"/>
      <c r="B369" s="49"/>
      <c r="F369" s="31"/>
      <c r="H369" s="28"/>
      <c r="I369" s="31"/>
      <c r="J369" s="31"/>
      <c r="K369" s="31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  <c r="AA369" s="28"/>
      <c r="AB369" s="28"/>
      <c r="AC369" s="28"/>
    </row>
    <row r="370" spans="1:29" ht="15.75">
      <c r="A370" s="50"/>
      <c r="B370" s="49"/>
      <c r="F370" s="31"/>
      <c r="H370" s="28"/>
      <c r="I370" s="31"/>
      <c r="J370" s="31"/>
      <c r="K370" s="31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  <c r="AA370" s="28"/>
      <c r="AB370" s="28"/>
      <c r="AC370" s="28"/>
    </row>
    <row r="371" spans="1:29" ht="15.75">
      <c r="A371" s="50"/>
      <c r="B371" s="49"/>
      <c r="F371" s="31"/>
      <c r="H371" s="28"/>
      <c r="I371" s="31"/>
      <c r="J371" s="31"/>
      <c r="K371" s="31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  <c r="AA371" s="28"/>
      <c r="AB371" s="28"/>
      <c r="AC371" s="28"/>
    </row>
    <row r="372" spans="1:29" ht="15.75">
      <c r="A372" s="50"/>
      <c r="B372" s="49"/>
      <c r="F372" s="31"/>
      <c r="H372" s="28"/>
      <c r="I372" s="31"/>
      <c r="J372" s="31"/>
      <c r="K372" s="31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  <c r="AA372" s="28"/>
      <c r="AB372" s="28"/>
      <c r="AC372" s="28"/>
    </row>
    <row r="373" spans="1:29" ht="15.75">
      <c r="A373" s="50"/>
      <c r="B373" s="49"/>
      <c r="F373" s="31"/>
      <c r="H373" s="28"/>
      <c r="I373" s="31"/>
      <c r="J373" s="31"/>
      <c r="K373" s="31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  <c r="AA373" s="28"/>
      <c r="AB373" s="28"/>
      <c r="AC373" s="28"/>
    </row>
    <row r="374" spans="1:29" ht="15.75">
      <c r="A374" s="50"/>
      <c r="B374" s="49"/>
      <c r="F374" s="31"/>
      <c r="H374" s="28"/>
      <c r="I374" s="31"/>
      <c r="J374" s="31"/>
      <c r="K374" s="31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  <c r="AA374" s="28"/>
      <c r="AB374" s="28"/>
      <c r="AC374" s="28"/>
    </row>
    <row r="375" spans="1:29" ht="15.75">
      <c r="A375" s="50"/>
      <c r="B375" s="49"/>
      <c r="F375" s="31"/>
      <c r="H375" s="28"/>
      <c r="I375" s="31"/>
      <c r="J375" s="31"/>
      <c r="K375" s="31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  <c r="AA375" s="28"/>
      <c r="AB375" s="28"/>
      <c r="AC375" s="28"/>
    </row>
    <row r="376" spans="1:29" ht="15.75">
      <c r="A376" s="50"/>
      <c r="B376" s="49"/>
      <c r="F376" s="31"/>
      <c r="H376" s="28"/>
      <c r="I376" s="31"/>
      <c r="J376" s="31"/>
      <c r="K376" s="31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  <c r="AA376" s="28"/>
      <c r="AB376" s="28"/>
      <c r="AC376" s="28"/>
    </row>
    <row r="377" spans="1:29" ht="15.75">
      <c r="A377" s="50"/>
      <c r="B377" s="49"/>
      <c r="F377" s="31"/>
      <c r="H377" s="28"/>
      <c r="I377" s="31"/>
      <c r="J377" s="31"/>
      <c r="K377" s="31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  <c r="AA377" s="28"/>
      <c r="AB377" s="28"/>
      <c r="AC377" s="28"/>
    </row>
    <row r="378" spans="1:29" ht="15.75">
      <c r="A378" s="50"/>
      <c r="B378" s="49"/>
      <c r="F378" s="31"/>
      <c r="H378" s="28"/>
      <c r="I378" s="31"/>
      <c r="J378" s="31"/>
      <c r="K378" s="31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  <c r="AA378" s="28"/>
      <c r="AB378" s="28"/>
      <c r="AC378" s="28"/>
    </row>
    <row r="379" spans="1:29" ht="15.75">
      <c r="A379" s="50"/>
      <c r="B379" s="49"/>
      <c r="F379" s="31"/>
      <c r="H379" s="28"/>
      <c r="I379" s="31"/>
      <c r="J379" s="31"/>
      <c r="K379" s="31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  <c r="AA379" s="28"/>
      <c r="AB379" s="28"/>
      <c r="AC379" s="28"/>
    </row>
    <row r="380" spans="1:29" ht="15.75">
      <c r="A380" s="50"/>
      <c r="B380" s="49"/>
      <c r="F380" s="31"/>
      <c r="H380" s="28"/>
      <c r="I380" s="31"/>
      <c r="J380" s="31"/>
      <c r="K380" s="31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  <c r="AA380" s="28"/>
      <c r="AB380" s="28"/>
      <c r="AC380" s="28"/>
    </row>
    <row r="381" spans="1:29" ht="15.75">
      <c r="A381" s="50"/>
      <c r="B381" s="49"/>
      <c r="F381" s="31"/>
      <c r="H381" s="28"/>
      <c r="I381" s="31"/>
      <c r="J381" s="31"/>
      <c r="K381" s="31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  <c r="AA381" s="28"/>
      <c r="AB381" s="28"/>
      <c r="AC381" s="28"/>
    </row>
    <row r="382" spans="1:29" ht="15.75">
      <c r="A382" s="50"/>
      <c r="B382" s="49"/>
      <c r="F382" s="31"/>
      <c r="H382" s="28"/>
      <c r="I382" s="31"/>
      <c r="J382" s="31"/>
      <c r="K382" s="31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  <c r="AA382" s="28"/>
      <c r="AB382" s="28"/>
      <c r="AC382" s="28"/>
    </row>
    <row r="383" spans="1:29" ht="15.75">
      <c r="A383" s="50"/>
      <c r="B383" s="49"/>
      <c r="F383" s="31"/>
      <c r="H383" s="28"/>
      <c r="I383" s="31"/>
      <c r="J383" s="31"/>
      <c r="K383" s="31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  <c r="AA383" s="28"/>
      <c r="AB383" s="28"/>
      <c r="AC383" s="28"/>
    </row>
    <row r="384" spans="1:29" ht="15.75">
      <c r="A384" s="50"/>
      <c r="B384" s="49"/>
      <c r="F384" s="31"/>
      <c r="H384" s="28"/>
      <c r="I384" s="31"/>
      <c r="J384" s="31"/>
      <c r="K384" s="31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  <c r="AA384" s="28"/>
      <c r="AB384" s="28"/>
      <c r="AC384" s="28"/>
    </row>
    <row r="385" spans="1:29" ht="15.75">
      <c r="A385" s="50"/>
      <c r="B385" s="49"/>
      <c r="F385" s="31"/>
      <c r="H385" s="28"/>
      <c r="I385" s="31"/>
      <c r="J385" s="31"/>
      <c r="K385" s="31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  <c r="AA385" s="28"/>
      <c r="AB385" s="28"/>
      <c r="AC385" s="28"/>
    </row>
    <row r="386" spans="1:29" ht="15.75">
      <c r="A386" s="50"/>
      <c r="B386" s="49"/>
      <c r="F386" s="31"/>
      <c r="H386" s="28"/>
      <c r="I386" s="31"/>
      <c r="J386" s="31"/>
      <c r="K386" s="31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  <c r="AA386" s="28"/>
      <c r="AB386" s="28"/>
      <c r="AC386" s="28"/>
    </row>
    <row r="387" spans="1:29" ht="15.75">
      <c r="A387" s="50"/>
      <c r="B387" s="49"/>
      <c r="F387" s="31"/>
      <c r="H387" s="28"/>
      <c r="I387" s="31"/>
      <c r="J387" s="31"/>
      <c r="K387" s="31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  <c r="AA387" s="28"/>
      <c r="AB387" s="28"/>
      <c r="AC387" s="28"/>
    </row>
    <row r="388" spans="1:29" ht="15.75">
      <c r="A388" s="50"/>
      <c r="B388" s="49"/>
      <c r="F388" s="31"/>
      <c r="H388" s="28"/>
      <c r="I388" s="31"/>
      <c r="J388" s="31"/>
      <c r="K388" s="31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  <c r="AA388" s="28"/>
      <c r="AB388" s="28"/>
      <c r="AC388" s="28"/>
    </row>
    <row r="389" spans="1:29" ht="15.75">
      <c r="A389" s="50"/>
      <c r="B389" s="49"/>
      <c r="F389" s="31"/>
      <c r="H389" s="28"/>
      <c r="I389" s="31"/>
      <c r="J389" s="31"/>
      <c r="K389" s="31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  <c r="AA389" s="28"/>
      <c r="AB389" s="28"/>
      <c r="AC389" s="28"/>
    </row>
    <row r="390" spans="1:29" ht="15.75">
      <c r="A390" s="50"/>
      <c r="B390" s="49"/>
      <c r="F390" s="31"/>
      <c r="H390" s="28"/>
      <c r="I390" s="31"/>
      <c r="J390" s="31"/>
      <c r="K390" s="31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  <c r="AA390" s="28"/>
      <c r="AB390" s="28"/>
      <c r="AC390" s="28"/>
    </row>
    <row r="391" spans="1:29" ht="15.75">
      <c r="A391" s="50"/>
      <c r="B391" s="49"/>
      <c r="F391" s="31"/>
      <c r="H391" s="28"/>
      <c r="I391" s="31"/>
      <c r="J391" s="31"/>
      <c r="K391" s="31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  <c r="AA391" s="28"/>
      <c r="AB391" s="28"/>
      <c r="AC391" s="28"/>
    </row>
    <row r="392" spans="1:29" ht="15.75">
      <c r="A392" s="50"/>
      <c r="B392" s="49"/>
      <c r="F392" s="31"/>
      <c r="H392" s="28"/>
      <c r="I392" s="31"/>
      <c r="J392" s="31"/>
      <c r="K392" s="31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  <c r="AA392" s="28"/>
      <c r="AB392" s="28"/>
      <c r="AC392" s="28"/>
    </row>
    <row r="393" spans="1:29" ht="15.75">
      <c r="A393" s="50"/>
      <c r="B393" s="49"/>
      <c r="F393" s="31"/>
      <c r="H393" s="28"/>
      <c r="I393" s="31"/>
      <c r="J393" s="31"/>
      <c r="K393" s="31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  <c r="AA393" s="28"/>
      <c r="AB393" s="28"/>
      <c r="AC393" s="28"/>
    </row>
    <row r="394" spans="1:29" ht="15.75">
      <c r="A394" s="50"/>
      <c r="B394" s="49"/>
      <c r="F394" s="31"/>
      <c r="H394" s="28"/>
      <c r="I394" s="31"/>
      <c r="J394" s="31"/>
      <c r="K394" s="31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  <c r="AA394" s="28"/>
      <c r="AB394" s="28"/>
      <c r="AC394" s="28"/>
    </row>
    <row r="395" spans="1:29" ht="15.75">
      <c r="A395" s="50"/>
      <c r="B395" s="49"/>
      <c r="F395" s="31"/>
      <c r="H395" s="28"/>
      <c r="I395" s="31"/>
      <c r="J395" s="31"/>
      <c r="K395" s="31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  <c r="AA395" s="28"/>
      <c r="AB395" s="28"/>
      <c r="AC395" s="28"/>
    </row>
    <row r="396" spans="1:29" ht="15.75">
      <c r="A396" s="50"/>
      <c r="B396" s="49"/>
      <c r="F396" s="31"/>
      <c r="H396" s="28"/>
      <c r="I396" s="31"/>
      <c r="J396" s="31"/>
      <c r="K396" s="31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  <c r="AA396" s="28"/>
      <c r="AB396" s="28"/>
      <c r="AC396" s="28"/>
    </row>
    <row r="397" spans="1:29" ht="15.75">
      <c r="A397" s="50"/>
      <c r="B397" s="49"/>
      <c r="F397" s="31"/>
      <c r="H397" s="28"/>
      <c r="I397" s="31"/>
      <c r="J397" s="31"/>
      <c r="K397" s="31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  <c r="AA397" s="28"/>
      <c r="AB397" s="28"/>
      <c r="AC397" s="28"/>
    </row>
    <row r="398" spans="1:29" ht="15.75">
      <c r="A398" s="50"/>
      <c r="B398" s="49"/>
      <c r="F398" s="31"/>
      <c r="H398" s="28"/>
      <c r="I398" s="31"/>
      <c r="J398" s="31"/>
      <c r="K398" s="31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  <c r="AA398" s="28"/>
      <c r="AB398" s="28"/>
      <c r="AC398" s="28"/>
    </row>
    <row r="399" spans="1:29" ht="15.75">
      <c r="A399" s="50"/>
      <c r="B399" s="49"/>
      <c r="F399" s="31"/>
      <c r="H399" s="28"/>
      <c r="I399" s="31"/>
      <c r="J399" s="31"/>
      <c r="K399" s="31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  <c r="AA399" s="28"/>
      <c r="AB399" s="28"/>
      <c r="AC399" s="28"/>
    </row>
    <row r="400" spans="1:29" ht="15.75">
      <c r="A400" s="50"/>
      <c r="B400" s="49"/>
      <c r="F400" s="31"/>
      <c r="H400" s="28"/>
      <c r="I400" s="31"/>
      <c r="J400" s="31"/>
      <c r="K400" s="31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  <c r="AA400" s="28"/>
      <c r="AB400" s="28"/>
      <c r="AC400" s="28"/>
    </row>
    <row r="401" spans="1:29" ht="15.75">
      <c r="A401" s="50"/>
      <c r="B401" s="49"/>
      <c r="F401" s="31"/>
      <c r="H401" s="28"/>
      <c r="I401" s="31"/>
      <c r="J401" s="31"/>
      <c r="K401" s="31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  <c r="AA401" s="28"/>
      <c r="AB401" s="28"/>
      <c r="AC401" s="28"/>
    </row>
    <row r="402" spans="1:29" ht="15.75">
      <c r="A402" s="50"/>
      <c r="B402" s="49"/>
      <c r="F402" s="31"/>
      <c r="H402" s="28"/>
      <c r="I402" s="31"/>
      <c r="J402" s="31"/>
      <c r="K402" s="31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  <c r="AA402" s="28"/>
      <c r="AB402" s="28"/>
      <c r="AC402" s="28"/>
    </row>
    <row r="403" spans="1:29" ht="15.75">
      <c r="A403" s="50"/>
      <c r="B403" s="49"/>
      <c r="F403" s="31"/>
      <c r="H403" s="28"/>
      <c r="I403" s="31"/>
      <c r="J403" s="31"/>
      <c r="K403" s="31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  <c r="AA403" s="28"/>
      <c r="AB403" s="28"/>
      <c r="AC403" s="28"/>
    </row>
    <row r="404" spans="1:29" ht="15.75">
      <c r="A404" s="50"/>
      <c r="B404" s="49"/>
      <c r="F404" s="31"/>
      <c r="H404" s="28"/>
      <c r="I404" s="31"/>
      <c r="J404" s="31"/>
      <c r="K404" s="31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  <c r="AA404" s="28"/>
      <c r="AB404" s="28"/>
      <c r="AC404" s="28"/>
    </row>
    <row r="405" spans="1:29" ht="15.75">
      <c r="A405" s="50"/>
      <c r="B405" s="49"/>
      <c r="F405" s="31"/>
      <c r="H405" s="28"/>
      <c r="I405" s="31"/>
      <c r="J405" s="31"/>
      <c r="K405" s="31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  <c r="AA405" s="28"/>
      <c r="AB405" s="28"/>
      <c r="AC405" s="28"/>
    </row>
    <row r="406" spans="1:29" ht="15.75">
      <c r="A406" s="50"/>
      <c r="B406" s="49"/>
      <c r="F406" s="31"/>
      <c r="H406" s="28"/>
      <c r="I406" s="31"/>
      <c r="J406" s="31"/>
      <c r="K406" s="31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  <c r="AA406" s="28"/>
      <c r="AB406" s="28"/>
      <c r="AC406" s="28"/>
    </row>
    <row r="407" spans="1:29" ht="15.75">
      <c r="A407" s="50"/>
      <c r="B407" s="49"/>
      <c r="F407" s="31"/>
      <c r="H407" s="28"/>
      <c r="I407" s="31"/>
      <c r="J407" s="31"/>
      <c r="K407" s="31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  <c r="AA407" s="28"/>
      <c r="AB407" s="28"/>
      <c r="AC407" s="28"/>
    </row>
    <row r="408" spans="1:29" ht="15.75">
      <c r="A408" s="50"/>
      <c r="B408" s="49"/>
      <c r="F408" s="31"/>
      <c r="H408" s="28"/>
      <c r="I408" s="31"/>
      <c r="J408" s="31"/>
      <c r="K408" s="31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  <c r="AA408" s="28"/>
      <c r="AB408" s="28"/>
      <c r="AC408" s="28"/>
    </row>
    <row r="409" spans="1:29" ht="15.75">
      <c r="A409" s="50"/>
      <c r="B409" s="49"/>
      <c r="F409" s="31"/>
      <c r="H409" s="28"/>
      <c r="I409" s="31"/>
      <c r="J409" s="31"/>
      <c r="K409" s="31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  <c r="AA409" s="28"/>
      <c r="AB409" s="28"/>
      <c r="AC409" s="28"/>
    </row>
    <row r="410" spans="1:29" ht="15.75">
      <c r="A410" s="50"/>
      <c r="B410" s="49"/>
      <c r="F410" s="31"/>
      <c r="H410" s="28"/>
      <c r="I410" s="31"/>
      <c r="J410" s="31"/>
      <c r="K410" s="31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  <c r="AA410" s="28"/>
      <c r="AB410" s="28"/>
      <c r="AC410" s="28"/>
    </row>
    <row r="411" spans="1:29" ht="15.75">
      <c r="A411" s="50"/>
      <c r="B411" s="49"/>
      <c r="F411" s="31"/>
      <c r="H411" s="28"/>
      <c r="I411" s="31"/>
      <c r="J411" s="31"/>
      <c r="K411" s="31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  <c r="AA411" s="28"/>
      <c r="AB411" s="28"/>
      <c r="AC411" s="28"/>
    </row>
    <row r="412" spans="1:29" ht="15.75">
      <c r="A412" s="50"/>
      <c r="B412" s="49"/>
      <c r="F412" s="31"/>
      <c r="H412" s="28"/>
      <c r="I412" s="31"/>
      <c r="J412" s="31"/>
      <c r="K412" s="31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  <c r="AA412" s="28"/>
      <c r="AB412" s="28"/>
      <c r="AC412" s="28"/>
    </row>
    <row r="413" spans="1:29" ht="15.75">
      <c r="A413" s="50"/>
      <c r="B413" s="49"/>
      <c r="F413" s="31"/>
      <c r="H413" s="28"/>
      <c r="I413" s="31"/>
      <c r="J413" s="31"/>
      <c r="K413" s="31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  <c r="AA413" s="28"/>
      <c r="AB413" s="28"/>
      <c r="AC413" s="28"/>
    </row>
    <row r="414" spans="1:29" ht="15.75">
      <c r="A414" s="50"/>
      <c r="B414" s="49"/>
      <c r="F414" s="31"/>
      <c r="H414" s="28"/>
      <c r="I414" s="31"/>
      <c r="J414" s="31"/>
      <c r="K414" s="31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/>
      <c r="AA414" s="28"/>
      <c r="AB414" s="28"/>
      <c r="AC414" s="28"/>
    </row>
    <row r="415" spans="1:29" ht="15.75">
      <c r="A415" s="50"/>
      <c r="B415" s="49"/>
      <c r="F415" s="31"/>
      <c r="H415" s="28"/>
      <c r="I415" s="31"/>
      <c r="J415" s="31"/>
      <c r="K415" s="31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28"/>
      <c r="AA415" s="28"/>
      <c r="AB415" s="28"/>
      <c r="AC415" s="28"/>
    </row>
    <row r="416" spans="1:29" ht="15.75">
      <c r="A416" s="50"/>
      <c r="B416" s="49"/>
      <c r="F416" s="31"/>
      <c r="H416" s="28"/>
      <c r="I416" s="31"/>
      <c r="J416" s="31"/>
      <c r="K416" s="31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/>
      <c r="AA416" s="28"/>
      <c r="AB416" s="28"/>
      <c r="AC416" s="28"/>
    </row>
    <row r="417" spans="1:29" ht="15.75">
      <c r="A417" s="50"/>
      <c r="B417" s="49"/>
      <c r="F417" s="31"/>
      <c r="H417" s="28"/>
      <c r="I417" s="31"/>
      <c r="J417" s="31"/>
      <c r="K417" s="31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8"/>
      <c r="AA417" s="28"/>
      <c r="AB417" s="28"/>
      <c r="AC417" s="28"/>
    </row>
    <row r="418" spans="1:29" ht="15.75">
      <c r="A418" s="50"/>
      <c r="B418" s="49"/>
      <c r="F418" s="31"/>
      <c r="H418" s="28"/>
      <c r="I418" s="31"/>
      <c r="J418" s="31"/>
      <c r="K418" s="31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  <c r="AA418" s="28"/>
      <c r="AB418" s="28"/>
      <c r="AC418" s="28"/>
    </row>
    <row r="419" spans="1:29" ht="15.75">
      <c r="A419" s="50"/>
      <c r="B419" s="49"/>
      <c r="F419" s="31"/>
      <c r="H419" s="28"/>
      <c r="I419" s="31"/>
      <c r="J419" s="31"/>
      <c r="K419" s="31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28"/>
      <c r="AA419" s="28"/>
      <c r="AB419" s="28"/>
      <c r="AC419" s="28"/>
    </row>
    <row r="420" spans="1:29" ht="15.75">
      <c r="A420" s="50"/>
      <c r="B420" s="49"/>
      <c r="F420" s="31"/>
      <c r="H420" s="28"/>
      <c r="I420" s="31"/>
      <c r="J420" s="31"/>
      <c r="K420" s="31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  <c r="AA420" s="28"/>
      <c r="AB420" s="28"/>
      <c r="AC420" s="28"/>
    </row>
    <row r="421" spans="1:29" ht="15.75">
      <c r="A421" s="50"/>
      <c r="B421" s="49"/>
      <c r="F421" s="31"/>
      <c r="H421" s="28"/>
      <c r="I421" s="31"/>
      <c r="J421" s="31"/>
      <c r="K421" s="31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28"/>
      <c r="AA421" s="28"/>
      <c r="AB421" s="28"/>
      <c r="AC421" s="28"/>
    </row>
    <row r="422" spans="1:29" ht="15.75">
      <c r="A422" s="50"/>
      <c r="B422" s="49"/>
      <c r="F422" s="31"/>
      <c r="H422" s="28"/>
      <c r="I422" s="31"/>
      <c r="J422" s="31"/>
      <c r="K422" s="31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  <c r="AA422" s="28"/>
      <c r="AB422" s="28"/>
      <c r="AC422" s="28"/>
    </row>
    <row r="423" spans="1:29" ht="15.75">
      <c r="A423" s="50"/>
      <c r="B423" s="49"/>
      <c r="F423" s="31"/>
      <c r="H423" s="28"/>
      <c r="I423" s="31"/>
      <c r="J423" s="31"/>
      <c r="K423" s="31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  <c r="AA423" s="28"/>
      <c r="AB423" s="28"/>
      <c r="AC423" s="28"/>
    </row>
    <row r="424" spans="1:29" ht="15.75">
      <c r="A424" s="50"/>
      <c r="B424" s="49"/>
      <c r="F424" s="31"/>
      <c r="H424" s="28"/>
      <c r="I424" s="31"/>
      <c r="J424" s="31"/>
      <c r="K424" s="31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  <c r="AA424" s="28"/>
      <c r="AB424" s="28"/>
      <c r="AC424" s="28"/>
    </row>
    <row r="425" spans="1:29" ht="15.75">
      <c r="A425" s="50"/>
      <c r="B425" s="49"/>
      <c r="F425" s="31"/>
      <c r="H425" s="28"/>
      <c r="I425" s="31"/>
      <c r="J425" s="31"/>
      <c r="K425" s="31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  <c r="AA425" s="28"/>
      <c r="AB425" s="28"/>
      <c r="AC425" s="28"/>
    </row>
    <row r="426" spans="1:29" ht="15.75">
      <c r="A426" s="50"/>
      <c r="B426" s="49"/>
      <c r="F426" s="31"/>
      <c r="H426" s="28"/>
      <c r="I426" s="31"/>
      <c r="J426" s="31"/>
      <c r="K426" s="31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28"/>
      <c r="AA426" s="28"/>
      <c r="AB426" s="28"/>
      <c r="AC426" s="28"/>
    </row>
    <row r="427" spans="1:29" ht="15.75">
      <c r="A427" s="50"/>
      <c r="B427" s="49"/>
      <c r="F427" s="31"/>
      <c r="H427" s="28"/>
      <c r="I427" s="31"/>
      <c r="J427" s="31"/>
      <c r="K427" s="31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  <c r="AA427" s="28"/>
      <c r="AB427" s="28"/>
      <c r="AC427" s="28"/>
    </row>
    <row r="428" spans="1:29" ht="15.75">
      <c r="A428" s="50"/>
      <c r="B428" s="49"/>
      <c r="F428" s="31"/>
      <c r="H428" s="28"/>
      <c r="I428" s="31"/>
      <c r="J428" s="31"/>
      <c r="K428" s="31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/>
      <c r="AA428" s="28"/>
      <c r="AB428" s="28"/>
      <c r="AC428" s="28"/>
    </row>
    <row r="429" spans="1:29" ht="15.75">
      <c r="A429" s="50"/>
      <c r="B429" s="49"/>
      <c r="F429" s="31"/>
      <c r="H429" s="28"/>
      <c r="I429" s="31"/>
      <c r="J429" s="31"/>
      <c r="K429" s="31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8"/>
      <c r="AA429" s="28"/>
      <c r="AB429" s="28"/>
      <c r="AC429" s="28"/>
    </row>
    <row r="430" spans="1:29" ht="15.75">
      <c r="A430" s="50"/>
      <c r="B430" s="49"/>
      <c r="F430" s="31"/>
      <c r="H430" s="28"/>
      <c r="I430" s="31"/>
      <c r="J430" s="31"/>
      <c r="K430" s="31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8"/>
      <c r="Z430" s="28"/>
      <c r="AA430" s="28"/>
      <c r="AB430" s="28"/>
      <c r="AC430" s="28"/>
    </row>
    <row r="431" spans="1:29" ht="15.75">
      <c r="A431" s="50"/>
      <c r="B431" s="49"/>
      <c r="F431" s="31"/>
      <c r="H431" s="28"/>
      <c r="I431" s="31"/>
      <c r="J431" s="31"/>
      <c r="K431" s="31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  <c r="AA431" s="28"/>
      <c r="AB431" s="28"/>
      <c r="AC431" s="28"/>
    </row>
    <row r="432" spans="1:29" ht="15.75">
      <c r="A432" s="50"/>
      <c r="B432" s="49"/>
      <c r="F432" s="31"/>
      <c r="H432" s="28"/>
      <c r="I432" s="31"/>
      <c r="J432" s="31"/>
      <c r="K432" s="31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  <c r="AA432" s="28"/>
      <c r="AB432" s="28"/>
      <c r="AC432" s="28"/>
    </row>
    <row r="433" spans="1:29" ht="15.75">
      <c r="A433" s="50"/>
      <c r="B433" s="49"/>
      <c r="F433" s="31"/>
      <c r="H433" s="28"/>
      <c r="I433" s="31"/>
      <c r="J433" s="31"/>
      <c r="K433" s="31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8"/>
      <c r="AA433" s="28"/>
      <c r="AB433" s="28"/>
      <c r="AC433" s="28"/>
    </row>
    <row r="434" spans="1:29" ht="15.75">
      <c r="A434" s="50"/>
      <c r="B434" s="49"/>
      <c r="F434" s="31"/>
      <c r="H434" s="28"/>
      <c r="I434" s="31"/>
      <c r="J434" s="31"/>
      <c r="K434" s="31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  <c r="AA434" s="28"/>
      <c r="AB434" s="28"/>
      <c r="AC434" s="28"/>
    </row>
    <row r="435" spans="1:29" ht="15.75">
      <c r="A435" s="50"/>
      <c r="B435" s="49"/>
      <c r="F435" s="31"/>
      <c r="H435" s="28"/>
      <c r="I435" s="31"/>
      <c r="J435" s="31"/>
      <c r="K435" s="31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  <c r="AA435" s="28"/>
      <c r="AB435" s="28"/>
      <c r="AC435" s="28"/>
    </row>
    <row r="436" spans="1:29" ht="15.75">
      <c r="A436" s="50"/>
      <c r="B436" s="49"/>
      <c r="F436" s="31"/>
      <c r="H436" s="28"/>
      <c r="I436" s="31"/>
      <c r="J436" s="31"/>
      <c r="K436" s="31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  <c r="AA436" s="28"/>
      <c r="AB436" s="28"/>
      <c r="AC436" s="28"/>
    </row>
    <row r="437" spans="1:29" ht="15.75">
      <c r="A437" s="50"/>
      <c r="B437" s="49"/>
      <c r="F437" s="31"/>
      <c r="H437" s="28"/>
      <c r="I437" s="31"/>
      <c r="J437" s="31"/>
      <c r="K437" s="31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8"/>
      <c r="AA437" s="28"/>
      <c r="AB437" s="28"/>
      <c r="AC437" s="28"/>
    </row>
    <row r="438" spans="1:29" ht="15.75">
      <c r="A438" s="50"/>
      <c r="B438" s="49"/>
      <c r="F438" s="31"/>
      <c r="H438" s="28"/>
      <c r="I438" s="31"/>
      <c r="J438" s="31"/>
      <c r="K438" s="31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  <c r="AA438" s="28"/>
      <c r="AB438" s="28"/>
      <c r="AC438" s="28"/>
    </row>
    <row r="439" spans="1:29" ht="15.75">
      <c r="A439" s="50"/>
      <c r="B439" s="49"/>
      <c r="F439" s="31"/>
      <c r="H439" s="28"/>
      <c r="I439" s="31"/>
      <c r="J439" s="31"/>
      <c r="K439" s="31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  <c r="AA439" s="28"/>
      <c r="AB439" s="28"/>
      <c r="AC439" s="28"/>
    </row>
    <row r="440" spans="1:29" ht="15.75">
      <c r="A440" s="50"/>
      <c r="B440" s="49"/>
      <c r="F440" s="31"/>
      <c r="H440" s="28"/>
      <c r="I440" s="31"/>
      <c r="J440" s="31"/>
      <c r="K440" s="31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28"/>
      <c r="AA440" s="28"/>
      <c r="AB440" s="28"/>
      <c r="AC440" s="28"/>
    </row>
    <row r="441" spans="1:29" ht="15.75">
      <c r="A441" s="50"/>
      <c r="B441" s="49"/>
      <c r="F441" s="31"/>
      <c r="H441" s="28"/>
      <c r="I441" s="31"/>
      <c r="J441" s="31"/>
      <c r="K441" s="31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8"/>
      <c r="AA441" s="28"/>
      <c r="AB441" s="28"/>
      <c r="AC441" s="28"/>
    </row>
    <row r="442" spans="1:29" ht="15.75">
      <c r="A442" s="50"/>
      <c r="B442" s="49"/>
      <c r="F442" s="31"/>
      <c r="H442" s="28"/>
      <c r="I442" s="31"/>
      <c r="J442" s="31"/>
      <c r="K442" s="31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28"/>
      <c r="AA442" s="28"/>
      <c r="AB442" s="28"/>
      <c r="AC442" s="28"/>
    </row>
    <row r="443" spans="1:29" ht="15.75">
      <c r="A443" s="50"/>
      <c r="B443" s="49"/>
      <c r="F443" s="31"/>
      <c r="H443" s="28"/>
      <c r="I443" s="31"/>
      <c r="J443" s="31"/>
      <c r="K443" s="31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28"/>
      <c r="Z443" s="28"/>
      <c r="AA443" s="28"/>
      <c r="AB443" s="28"/>
      <c r="AC443" s="28"/>
    </row>
    <row r="444" spans="1:29" ht="15.75">
      <c r="A444" s="50"/>
      <c r="B444" s="49"/>
      <c r="F444" s="31"/>
      <c r="H444" s="28"/>
      <c r="I444" s="31"/>
      <c r="J444" s="31"/>
      <c r="K444" s="31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  <c r="Z444" s="28"/>
      <c r="AA444" s="28"/>
      <c r="AB444" s="28"/>
      <c r="AC444" s="28"/>
    </row>
    <row r="445" spans="1:29" ht="15.75">
      <c r="A445" s="50"/>
      <c r="B445" s="49"/>
      <c r="F445" s="31"/>
      <c r="H445" s="28"/>
      <c r="I445" s="31"/>
      <c r="J445" s="31"/>
      <c r="K445" s="31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28"/>
      <c r="AA445" s="28"/>
      <c r="AB445" s="28"/>
      <c r="AC445" s="28"/>
    </row>
    <row r="446" spans="1:29" ht="15.75">
      <c r="A446" s="50"/>
      <c r="B446" s="49"/>
      <c r="F446" s="31"/>
      <c r="H446" s="28"/>
      <c r="I446" s="31"/>
      <c r="J446" s="31"/>
      <c r="K446" s="31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8"/>
      <c r="AA446" s="28"/>
      <c r="AB446" s="28"/>
      <c r="AC446" s="28"/>
    </row>
    <row r="447" spans="1:29" ht="15.75">
      <c r="A447" s="50"/>
      <c r="B447" s="49"/>
      <c r="F447" s="31"/>
      <c r="H447" s="28"/>
      <c r="I447" s="31"/>
      <c r="J447" s="31"/>
      <c r="K447" s="31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  <c r="Z447" s="28"/>
      <c r="AA447" s="28"/>
      <c r="AB447" s="28"/>
      <c r="AC447" s="28"/>
    </row>
    <row r="448" spans="1:29" ht="15.75">
      <c r="A448" s="50"/>
      <c r="B448" s="49"/>
      <c r="F448" s="31"/>
      <c r="H448" s="28"/>
      <c r="I448" s="31"/>
      <c r="J448" s="31"/>
      <c r="K448" s="31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8"/>
      <c r="Z448" s="28"/>
      <c r="AA448" s="28"/>
      <c r="AB448" s="28"/>
      <c r="AC448" s="28"/>
    </row>
    <row r="449" spans="1:29" ht="15.75">
      <c r="A449" s="50"/>
      <c r="B449" s="49"/>
      <c r="F449" s="31"/>
      <c r="H449" s="28"/>
      <c r="I449" s="31"/>
      <c r="J449" s="31"/>
      <c r="K449" s="31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  <c r="Y449" s="28"/>
      <c r="Z449" s="28"/>
      <c r="AA449" s="28"/>
      <c r="AB449" s="28"/>
      <c r="AC449" s="28"/>
    </row>
    <row r="450" spans="1:29" ht="15.75">
      <c r="A450" s="50"/>
      <c r="B450" s="49"/>
      <c r="F450" s="31"/>
      <c r="H450" s="28"/>
      <c r="I450" s="31"/>
      <c r="J450" s="31"/>
      <c r="K450" s="31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28"/>
      <c r="Z450" s="28"/>
      <c r="AA450" s="28"/>
      <c r="AB450" s="28"/>
      <c r="AC450" s="28"/>
    </row>
    <row r="451" spans="1:29" ht="15.75">
      <c r="A451" s="50"/>
      <c r="B451" s="49"/>
      <c r="F451" s="31"/>
      <c r="H451" s="28"/>
      <c r="I451" s="31"/>
      <c r="J451" s="31"/>
      <c r="K451" s="31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  <c r="Y451" s="28"/>
      <c r="Z451" s="28"/>
      <c r="AA451" s="28"/>
      <c r="AB451" s="28"/>
      <c r="AC451" s="28"/>
    </row>
    <row r="452" spans="1:29" ht="15.75">
      <c r="A452" s="50"/>
      <c r="B452" s="49"/>
      <c r="F452" s="31"/>
      <c r="H452" s="28"/>
      <c r="I452" s="31"/>
      <c r="J452" s="31"/>
      <c r="K452" s="31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  <c r="Z452" s="28"/>
      <c r="AA452" s="28"/>
      <c r="AB452" s="28"/>
      <c r="AC452" s="28"/>
    </row>
    <row r="453" spans="1:29" ht="15.75">
      <c r="A453" s="50"/>
      <c r="B453" s="49"/>
      <c r="F453" s="31"/>
      <c r="H453" s="28"/>
      <c r="I453" s="31"/>
      <c r="J453" s="31"/>
      <c r="K453" s="31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28"/>
      <c r="AA453" s="28"/>
      <c r="AB453" s="28"/>
      <c r="AC453" s="28"/>
    </row>
    <row r="454" spans="1:29" ht="15.75">
      <c r="A454" s="50"/>
      <c r="B454" s="49"/>
      <c r="F454" s="31"/>
      <c r="H454" s="28"/>
      <c r="I454" s="31"/>
      <c r="J454" s="31"/>
      <c r="K454" s="31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  <c r="Y454" s="28"/>
      <c r="Z454" s="28"/>
      <c r="AA454" s="28"/>
      <c r="AB454" s="28"/>
      <c r="AC454" s="28"/>
    </row>
    <row r="455" spans="1:29" ht="15.75">
      <c r="A455" s="50"/>
      <c r="B455" s="49"/>
      <c r="F455" s="31"/>
      <c r="H455" s="28"/>
      <c r="I455" s="31"/>
      <c r="J455" s="31"/>
      <c r="K455" s="31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  <c r="Y455" s="28"/>
      <c r="Z455" s="28"/>
      <c r="AA455" s="28"/>
      <c r="AB455" s="28"/>
      <c r="AC455" s="28"/>
    </row>
    <row r="456" spans="1:29" ht="15.75">
      <c r="A456" s="50"/>
      <c r="B456" s="49"/>
      <c r="F456" s="31"/>
      <c r="H456" s="28"/>
      <c r="I456" s="31"/>
      <c r="J456" s="31"/>
      <c r="K456" s="31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  <c r="Y456" s="28"/>
      <c r="Z456" s="28"/>
      <c r="AA456" s="28"/>
      <c r="AB456" s="28"/>
      <c r="AC456" s="28"/>
    </row>
    <row r="457" spans="1:29" ht="15.75">
      <c r="A457" s="50"/>
      <c r="B457" s="49"/>
      <c r="F457" s="31"/>
      <c r="H457" s="28"/>
      <c r="I457" s="31"/>
      <c r="J457" s="31"/>
      <c r="K457" s="31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  <c r="Y457" s="28"/>
      <c r="Z457" s="28"/>
      <c r="AA457" s="28"/>
      <c r="AB457" s="28"/>
      <c r="AC457" s="28"/>
    </row>
    <row r="458" spans="1:29" ht="15.75">
      <c r="A458" s="50"/>
      <c r="B458" s="49"/>
      <c r="F458" s="31"/>
      <c r="H458" s="28"/>
      <c r="I458" s="31"/>
      <c r="J458" s="31"/>
      <c r="K458" s="31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  <c r="Y458" s="28"/>
      <c r="Z458" s="28"/>
      <c r="AA458" s="28"/>
      <c r="AB458" s="28"/>
      <c r="AC458" s="28"/>
    </row>
    <row r="459" spans="1:29" ht="15.75">
      <c r="A459" s="50"/>
      <c r="B459" s="49"/>
      <c r="F459" s="31"/>
      <c r="H459" s="28"/>
      <c r="I459" s="31"/>
      <c r="J459" s="31"/>
      <c r="K459" s="31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  <c r="Y459" s="28"/>
      <c r="Z459" s="28"/>
      <c r="AA459" s="28"/>
      <c r="AB459" s="28"/>
      <c r="AC459" s="28"/>
    </row>
    <row r="460" spans="1:29" ht="15.75">
      <c r="A460" s="50"/>
      <c r="B460" s="49"/>
      <c r="F460" s="31"/>
      <c r="H460" s="28"/>
      <c r="I460" s="31"/>
      <c r="J460" s="31"/>
      <c r="K460" s="31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  <c r="Y460" s="28"/>
      <c r="Z460" s="28"/>
      <c r="AA460" s="28"/>
      <c r="AB460" s="28"/>
      <c r="AC460" s="28"/>
    </row>
    <row r="461" spans="1:29" ht="15.75">
      <c r="A461" s="50"/>
      <c r="B461" s="49"/>
      <c r="F461" s="31"/>
      <c r="H461" s="28"/>
      <c r="I461" s="31"/>
      <c r="J461" s="31"/>
      <c r="K461" s="31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  <c r="Y461" s="28"/>
      <c r="Z461" s="28"/>
      <c r="AA461" s="28"/>
      <c r="AB461" s="28"/>
      <c r="AC461" s="28"/>
    </row>
    <row r="462" spans="1:29" ht="15.75">
      <c r="A462" s="50"/>
      <c r="B462" s="49"/>
      <c r="F462" s="31"/>
      <c r="H462" s="28"/>
      <c r="I462" s="31"/>
      <c r="J462" s="31"/>
      <c r="K462" s="31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  <c r="Y462" s="28"/>
      <c r="Z462" s="28"/>
      <c r="AA462" s="28"/>
      <c r="AB462" s="28"/>
      <c r="AC462" s="28"/>
    </row>
    <row r="463" spans="1:29" ht="15.75">
      <c r="A463" s="50"/>
      <c r="B463" s="49"/>
      <c r="F463" s="31"/>
      <c r="H463" s="28"/>
      <c r="I463" s="31"/>
      <c r="J463" s="31"/>
      <c r="K463" s="31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  <c r="Y463" s="28"/>
      <c r="Z463" s="28"/>
      <c r="AA463" s="28"/>
      <c r="AB463" s="28"/>
      <c r="AC463" s="28"/>
    </row>
    <row r="464" spans="1:29" ht="15.75">
      <c r="A464" s="50"/>
      <c r="B464" s="49"/>
      <c r="F464" s="31"/>
      <c r="H464" s="28"/>
      <c r="I464" s="31"/>
      <c r="J464" s="31"/>
      <c r="K464" s="31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8"/>
      <c r="Z464" s="28"/>
      <c r="AA464" s="28"/>
      <c r="AB464" s="28"/>
      <c r="AC464" s="28"/>
    </row>
    <row r="465" spans="1:29" ht="15.75">
      <c r="A465" s="50"/>
      <c r="B465" s="49"/>
      <c r="F465" s="31"/>
      <c r="H465" s="28"/>
      <c r="I465" s="31"/>
      <c r="J465" s="31"/>
      <c r="K465" s="31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28"/>
      <c r="AA465" s="28"/>
      <c r="AB465" s="28"/>
      <c r="AC465" s="28"/>
    </row>
    <row r="466" spans="1:29" ht="15.75">
      <c r="A466" s="50"/>
      <c r="B466" s="49"/>
      <c r="F466" s="31"/>
      <c r="H466" s="28"/>
      <c r="I466" s="31"/>
      <c r="J466" s="31"/>
      <c r="K466" s="31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  <c r="Y466" s="28"/>
      <c r="Z466" s="28"/>
      <c r="AA466" s="28"/>
      <c r="AB466" s="28"/>
      <c r="AC466" s="28"/>
    </row>
    <row r="467" spans="1:29" ht="15.75">
      <c r="A467" s="50"/>
      <c r="B467" s="49"/>
      <c r="F467" s="31"/>
      <c r="H467" s="28"/>
      <c r="I467" s="31"/>
      <c r="J467" s="31"/>
      <c r="K467" s="31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  <c r="Y467" s="28"/>
      <c r="Z467" s="28"/>
      <c r="AA467" s="28"/>
      <c r="AB467" s="28"/>
      <c r="AC467" s="28"/>
    </row>
    <row r="468" spans="1:29" ht="15.75">
      <c r="A468" s="50"/>
      <c r="B468" s="49"/>
      <c r="F468" s="31"/>
      <c r="H468" s="28"/>
      <c r="I468" s="31"/>
      <c r="J468" s="31"/>
      <c r="K468" s="31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  <c r="Y468" s="28"/>
      <c r="Z468" s="28"/>
      <c r="AA468" s="28"/>
      <c r="AB468" s="28"/>
      <c r="AC468" s="28"/>
    </row>
    <row r="469" spans="1:29" ht="15.75">
      <c r="A469" s="50"/>
      <c r="B469" s="49"/>
      <c r="F469" s="31"/>
      <c r="H469" s="28"/>
      <c r="I469" s="31"/>
      <c r="J469" s="31"/>
      <c r="K469" s="31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  <c r="Y469" s="28"/>
      <c r="Z469" s="28"/>
      <c r="AA469" s="28"/>
      <c r="AB469" s="28"/>
      <c r="AC469" s="28"/>
    </row>
    <row r="470" spans="1:29" ht="15.75">
      <c r="A470" s="50"/>
      <c r="B470" s="49"/>
      <c r="F470" s="31"/>
      <c r="H470" s="28"/>
      <c r="I470" s="31"/>
      <c r="J470" s="31"/>
      <c r="K470" s="31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  <c r="Y470" s="28"/>
      <c r="Z470" s="28"/>
      <c r="AA470" s="28"/>
      <c r="AB470" s="28"/>
      <c r="AC470" s="28"/>
    </row>
    <row r="471" spans="1:29" ht="15.75">
      <c r="A471" s="50"/>
      <c r="B471" s="49"/>
      <c r="F471" s="31"/>
      <c r="H471" s="28"/>
      <c r="I471" s="31"/>
      <c r="J471" s="31"/>
      <c r="K471" s="31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  <c r="Y471" s="28"/>
      <c r="Z471" s="28"/>
      <c r="AA471" s="28"/>
      <c r="AB471" s="28"/>
      <c r="AC471" s="28"/>
    </row>
    <row r="472" spans="1:29" ht="15.75">
      <c r="A472" s="50"/>
      <c r="B472" s="49"/>
      <c r="F472" s="31"/>
      <c r="H472" s="28"/>
      <c r="I472" s="31"/>
      <c r="J472" s="31"/>
      <c r="K472" s="31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  <c r="Y472" s="28"/>
      <c r="Z472" s="28"/>
      <c r="AA472" s="28"/>
      <c r="AB472" s="28"/>
      <c r="AC472" s="28"/>
    </row>
    <row r="473" spans="1:29" ht="15.75">
      <c r="A473" s="50"/>
      <c r="B473" s="49"/>
      <c r="F473" s="31"/>
      <c r="H473" s="28"/>
      <c r="I473" s="31"/>
      <c r="J473" s="31"/>
      <c r="K473" s="31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  <c r="Y473" s="28"/>
      <c r="Z473" s="28"/>
      <c r="AA473" s="28"/>
      <c r="AB473" s="28"/>
      <c r="AC473" s="28"/>
    </row>
    <row r="474" spans="1:29" ht="15.75">
      <c r="A474" s="50"/>
      <c r="B474" s="49"/>
      <c r="F474" s="31"/>
      <c r="H474" s="28"/>
      <c r="I474" s="31"/>
      <c r="J474" s="31"/>
      <c r="K474" s="31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  <c r="Y474" s="28"/>
      <c r="Z474" s="28"/>
      <c r="AA474" s="28"/>
      <c r="AB474" s="28"/>
      <c r="AC474" s="28"/>
    </row>
    <row r="475" spans="1:29" ht="15.75">
      <c r="A475" s="50"/>
      <c r="B475" s="49"/>
      <c r="F475" s="31"/>
      <c r="H475" s="28"/>
      <c r="I475" s="31"/>
      <c r="J475" s="31"/>
      <c r="K475" s="31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  <c r="Y475" s="28"/>
      <c r="Z475" s="28"/>
      <c r="AA475" s="28"/>
      <c r="AB475" s="28"/>
      <c r="AC475" s="28"/>
    </row>
    <row r="476" spans="1:29" ht="15.75">
      <c r="A476" s="50"/>
      <c r="B476" s="49"/>
      <c r="F476" s="31"/>
      <c r="H476" s="28"/>
      <c r="I476" s="31"/>
      <c r="J476" s="31"/>
      <c r="K476" s="31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  <c r="Y476" s="28"/>
      <c r="Z476" s="28"/>
      <c r="AA476" s="28"/>
      <c r="AB476" s="28"/>
      <c r="AC476" s="28"/>
    </row>
    <row r="477" spans="1:29" ht="15.75">
      <c r="A477" s="50"/>
      <c r="B477" s="49"/>
      <c r="F477" s="31"/>
      <c r="H477" s="28"/>
      <c r="I477" s="31"/>
      <c r="J477" s="31"/>
      <c r="K477" s="31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  <c r="Y477" s="28"/>
      <c r="Z477" s="28"/>
      <c r="AA477" s="28"/>
      <c r="AB477" s="28"/>
      <c r="AC477" s="28"/>
    </row>
    <row r="478" spans="1:29" ht="15.75">
      <c r="A478" s="50"/>
      <c r="B478" s="49"/>
      <c r="F478" s="31"/>
      <c r="H478" s="28"/>
      <c r="I478" s="31"/>
      <c r="J478" s="31"/>
      <c r="K478" s="31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  <c r="Y478" s="28"/>
      <c r="Z478" s="28"/>
      <c r="AA478" s="28"/>
      <c r="AB478" s="28"/>
      <c r="AC478" s="28"/>
    </row>
    <row r="479" spans="1:29" ht="15.75">
      <c r="A479" s="50"/>
      <c r="B479" s="49"/>
      <c r="F479" s="31"/>
      <c r="H479" s="28"/>
      <c r="I479" s="31"/>
      <c r="J479" s="31"/>
      <c r="K479" s="31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  <c r="Y479" s="28"/>
      <c r="Z479" s="28"/>
      <c r="AA479" s="28"/>
      <c r="AB479" s="28"/>
      <c r="AC479" s="28"/>
    </row>
    <row r="480" spans="1:29" ht="15.75">
      <c r="A480" s="50"/>
      <c r="B480" s="49"/>
      <c r="F480" s="31"/>
      <c r="H480" s="28"/>
      <c r="I480" s="31"/>
      <c r="J480" s="31"/>
      <c r="K480" s="31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  <c r="Y480" s="28"/>
      <c r="Z480" s="28"/>
      <c r="AA480" s="28"/>
      <c r="AB480" s="28"/>
      <c r="AC480" s="28"/>
    </row>
    <row r="481" spans="1:29" ht="15.75">
      <c r="A481" s="50"/>
      <c r="B481" s="49"/>
      <c r="F481" s="31"/>
      <c r="H481" s="28"/>
      <c r="I481" s="31"/>
      <c r="J481" s="31"/>
      <c r="K481" s="31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  <c r="Y481" s="28"/>
      <c r="Z481" s="28"/>
      <c r="AA481" s="28"/>
      <c r="AB481" s="28"/>
      <c r="AC481" s="28"/>
    </row>
    <row r="482" spans="1:29" ht="15.75">
      <c r="A482" s="50"/>
      <c r="B482" s="49"/>
      <c r="F482" s="31"/>
      <c r="H482" s="28"/>
      <c r="I482" s="31"/>
      <c r="J482" s="31"/>
      <c r="K482" s="31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  <c r="Y482" s="28"/>
      <c r="Z482" s="28"/>
      <c r="AA482" s="28"/>
      <c r="AB482" s="28"/>
      <c r="AC482" s="28"/>
    </row>
    <row r="483" spans="1:29" ht="15.75">
      <c r="A483" s="50"/>
      <c r="B483" s="49"/>
      <c r="F483" s="31"/>
      <c r="H483" s="28"/>
      <c r="I483" s="31"/>
      <c r="J483" s="31"/>
      <c r="K483" s="31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  <c r="Y483" s="28"/>
      <c r="Z483" s="28"/>
      <c r="AA483" s="28"/>
      <c r="AB483" s="28"/>
      <c r="AC483" s="28"/>
    </row>
    <row r="484" spans="1:29" ht="15.75">
      <c r="A484" s="50"/>
      <c r="B484" s="49"/>
      <c r="F484" s="31"/>
      <c r="H484" s="28"/>
      <c r="I484" s="31"/>
      <c r="J484" s="31"/>
      <c r="K484" s="31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  <c r="Y484" s="28"/>
      <c r="Z484" s="28"/>
      <c r="AA484" s="28"/>
      <c r="AB484" s="28"/>
      <c r="AC484" s="28"/>
    </row>
    <row r="485" spans="1:29" ht="15.75">
      <c r="A485" s="50"/>
      <c r="B485" s="49"/>
      <c r="F485" s="31"/>
      <c r="H485" s="28"/>
      <c r="I485" s="31"/>
      <c r="J485" s="31"/>
      <c r="K485" s="31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  <c r="Y485" s="28"/>
      <c r="Z485" s="28"/>
      <c r="AA485" s="28"/>
      <c r="AB485" s="28"/>
      <c r="AC485" s="28"/>
    </row>
    <row r="486" spans="1:29" ht="15.75">
      <c r="A486" s="50"/>
      <c r="B486" s="49"/>
      <c r="F486" s="31"/>
      <c r="H486" s="28"/>
      <c r="I486" s="31"/>
      <c r="J486" s="31"/>
      <c r="K486" s="31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  <c r="Y486" s="28"/>
      <c r="Z486" s="28"/>
      <c r="AA486" s="28"/>
      <c r="AB486" s="28"/>
      <c r="AC486" s="28"/>
    </row>
    <row r="487" spans="1:29" ht="15.75">
      <c r="A487" s="50"/>
      <c r="B487" s="49"/>
      <c r="F487" s="31"/>
      <c r="H487" s="28"/>
      <c r="I487" s="31"/>
      <c r="J487" s="31"/>
      <c r="K487" s="31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  <c r="Y487" s="28"/>
      <c r="Z487" s="28"/>
      <c r="AA487" s="28"/>
      <c r="AB487" s="28"/>
      <c r="AC487" s="28"/>
    </row>
    <row r="488" spans="1:29" ht="15.75">
      <c r="A488" s="50"/>
      <c r="B488" s="49"/>
      <c r="F488" s="31"/>
      <c r="H488" s="28"/>
      <c r="I488" s="31"/>
      <c r="J488" s="31"/>
      <c r="K488" s="31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  <c r="Y488" s="28"/>
      <c r="Z488" s="28"/>
      <c r="AA488" s="28"/>
      <c r="AB488" s="28"/>
      <c r="AC488" s="28"/>
    </row>
    <row r="489" spans="1:29" ht="15.75">
      <c r="A489" s="50"/>
      <c r="B489" s="49"/>
      <c r="F489" s="31"/>
      <c r="H489" s="28"/>
      <c r="I489" s="31"/>
      <c r="J489" s="31"/>
      <c r="K489" s="31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  <c r="Y489" s="28"/>
      <c r="Z489" s="28"/>
      <c r="AA489" s="28"/>
      <c r="AB489" s="28"/>
      <c r="AC489" s="28"/>
    </row>
    <row r="490" spans="1:29" ht="15.75">
      <c r="A490" s="50"/>
      <c r="B490" s="49"/>
      <c r="F490" s="31"/>
      <c r="H490" s="28"/>
      <c r="I490" s="31"/>
      <c r="J490" s="31"/>
      <c r="K490" s="31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  <c r="Y490" s="28"/>
      <c r="Z490" s="28"/>
      <c r="AA490" s="28"/>
      <c r="AB490" s="28"/>
      <c r="AC490" s="28"/>
    </row>
    <row r="491" spans="1:29" ht="15.75">
      <c r="A491" s="50"/>
      <c r="B491" s="49"/>
      <c r="F491" s="31"/>
      <c r="H491" s="28"/>
      <c r="I491" s="31"/>
      <c r="J491" s="31"/>
      <c r="K491" s="31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  <c r="Y491" s="28"/>
      <c r="Z491" s="28"/>
      <c r="AA491" s="28"/>
      <c r="AB491" s="28"/>
      <c r="AC491" s="28"/>
    </row>
    <row r="492" spans="1:29" ht="15.75">
      <c r="A492" s="50"/>
      <c r="B492" s="49"/>
      <c r="F492" s="31"/>
      <c r="H492" s="28"/>
      <c r="I492" s="31"/>
      <c r="J492" s="31"/>
      <c r="K492" s="31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  <c r="Y492" s="28"/>
      <c r="Z492" s="28"/>
      <c r="AA492" s="28"/>
      <c r="AB492" s="28"/>
      <c r="AC492" s="28"/>
    </row>
    <row r="493" spans="1:29" ht="15.75">
      <c r="A493" s="50"/>
      <c r="B493" s="49"/>
      <c r="F493" s="31"/>
      <c r="H493" s="28"/>
      <c r="I493" s="31"/>
      <c r="J493" s="31"/>
      <c r="K493" s="31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  <c r="Y493" s="28"/>
      <c r="Z493" s="28"/>
      <c r="AA493" s="28"/>
      <c r="AB493" s="28"/>
      <c r="AC493" s="28"/>
    </row>
    <row r="494" spans="1:29" ht="15.75">
      <c r="A494" s="50"/>
      <c r="B494" s="49"/>
      <c r="F494" s="31"/>
      <c r="H494" s="28"/>
      <c r="I494" s="31"/>
      <c r="J494" s="31"/>
      <c r="K494" s="31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  <c r="Y494" s="28"/>
      <c r="Z494" s="28"/>
      <c r="AA494" s="28"/>
      <c r="AB494" s="28"/>
      <c r="AC494" s="28"/>
    </row>
    <row r="495" spans="1:29" ht="15.75">
      <c r="A495" s="50"/>
      <c r="B495" s="49"/>
      <c r="F495" s="31"/>
      <c r="H495" s="28"/>
      <c r="I495" s="31"/>
      <c r="J495" s="31"/>
      <c r="K495" s="31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  <c r="Y495" s="28"/>
      <c r="Z495" s="28"/>
      <c r="AA495" s="28"/>
      <c r="AB495" s="28"/>
      <c r="AC495" s="28"/>
    </row>
    <row r="496" spans="1:29" ht="15.75">
      <c r="A496" s="50"/>
      <c r="B496" s="49"/>
      <c r="F496" s="31"/>
      <c r="H496" s="28"/>
      <c r="I496" s="31"/>
      <c r="J496" s="31"/>
      <c r="K496" s="31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  <c r="Y496" s="28"/>
      <c r="Z496" s="28"/>
      <c r="AA496" s="28"/>
      <c r="AB496" s="28"/>
      <c r="AC496" s="28"/>
    </row>
    <row r="497" spans="1:29" ht="15.75">
      <c r="A497" s="50"/>
      <c r="B497" s="49"/>
      <c r="F497" s="31"/>
      <c r="H497" s="28"/>
      <c r="I497" s="31"/>
      <c r="J497" s="31"/>
      <c r="K497" s="31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  <c r="Y497" s="28"/>
      <c r="Z497" s="28"/>
      <c r="AA497" s="28"/>
      <c r="AB497" s="28"/>
      <c r="AC497" s="28"/>
    </row>
    <row r="498" spans="1:29" ht="15.75">
      <c r="A498" s="50"/>
      <c r="B498" s="49"/>
      <c r="F498" s="31"/>
      <c r="H498" s="28"/>
      <c r="I498" s="31"/>
      <c r="J498" s="31"/>
      <c r="K498" s="31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  <c r="Y498" s="28"/>
      <c r="Z498" s="28"/>
      <c r="AA498" s="28"/>
      <c r="AB498" s="28"/>
      <c r="AC498" s="28"/>
    </row>
    <row r="499" spans="1:29" ht="15.75">
      <c r="A499" s="50"/>
      <c r="B499" s="49"/>
      <c r="F499" s="31"/>
      <c r="H499" s="28"/>
      <c r="I499" s="31"/>
      <c r="J499" s="31"/>
      <c r="K499" s="31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28"/>
      <c r="AA499" s="28"/>
      <c r="AB499" s="28"/>
      <c r="AC499" s="28"/>
    </row>
    <row r="500" spans="1:29" ht="15.75">
      <c r="A500" s="50"/>
      <c r="B500" s="49"/>
      <c r="F500" s="31"/>
      <c r="H500" s="28"/>
      <c r="I500" s="31"/>
      <c r="J500" s="31"/>
      <c r="K500" s="31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  <c r="Y500" s="28"/>
      <c r="Z500" s="28"/>
      <c r="AA500" s="28"/>
      <c r="AB500" s="28"/>
      <c r="AC500" s="28"/>
    </row>
    <row r="501" spans="1:29" ht="15.75">
      <c r="A501" s="50"/>
      <c r="B501" s="49"/>
      <c r="F501" s="31"/>
      <c r="H501" s="28"/>
      <c r="I501" s="31"/>
      <c r="J501" s="31"/>
      <c r="K501" s="31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  <c r="Y501" s="28"/>
      <c r="Z501" s="28"/>
      <c r="AA501" s="28"/>
      <c r="AB501" s="28"/>
      <c r="AC501" s="28"/>
    </row>
    <row r="502" spans="1:29" ht="15.75">
      <c r="A502" s="50"/>
      <c r="B502" s="49"/>
      <c r="F502" s="31"/>
      <c r="H502" s="28"/>
      <c r="I502" s="31"/>
      <c r="J502" s="31"/>
      <c r="K502" s="31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  <c r="Y502" s="28"/>
      <c r="Z502" s="28"/>
      <c r="AA502" s="28"/>
      <c r="AB502" s="28"/>
      <c r="AC502" s="28"/>
    </row>
    <row r="503" spans="1:29" ht="15.75">
      <c r="A503" s="50"/>
      <c r="B503" s="49"/>
      <c r="F503" s="31"/>
      <c r="H503" s="28"/>
      <c r="I503" s="31"/>
      <c r="J503" s="31"/>
      <c r="K503" s="31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  <c r="Y503" s="28"/>
      <c r="Z503" s="28"/>
      <c r="AA503" s="28"/>
      <c r="AB503" s="28"/>
      <c r="AC503" s="28"/>
    </row>
    <row r="504" spans="1:29" ht="15.75">
      <c r="A504" s="50"/>
      <c r="B504" s="49"/>
      <c r="F504" s="31"/>
      <c r="H504" s="28"/>
      <c r="I504" s="31"/>
      <c r="J504" s="31"/>
      <c r="K504" s="31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  <c r="Y504" s="28"/>
      <c r="Z504" s="28"/>
      <c r="AA504" s="28"/>
      <c r="AB504" s="28"/>
      <c r="AC504" s="28"/>
    </row>
    <row r="505" spans="1:29" ht="15.75">
      <c r="A505" s="50"/>
      <c r="B505" s="49"/>
      <c r="F505" s="31"/>
      <c r="H505" s="28"/>
      <c r="I505" s="31"/>
      <c r="J505" s="31"/>
      <c r="K505" s="31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  <c r="Y505" s="28"/>
      <c r="Z505" s="28"/>
      <c r="AA505" s="28"/>
      <c r="AB505" s="28"/>
      <c r="AC505" s="28"/>
    </row>
    <row r="506" spans="1:29" ht="15.75">
      <c r="A506" s="50"/>
      <c r="B506" s="49"/>
      <c r="F506" s="31"/>
      <c r="H506" s="28"/>
      <c r="I506" s="31"/>
      <c r="J506" s="31"/>
      <c r="K506" s="31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  <c r="Y506" s="28"/>
      <c r="Z506" s="28"/>
      <c r="AA506" s="28"/>
      <c r="AB506" s="28"/>
      <c r="AC506" s="28"/>
    </row>
    <row r="507" spans="1:29" ht="15.75">
      <c r="A507" s="50"/>
      <c r="B507" s="49"/>
      <c r="F507" s="31"/>
      <c r="H507" s="28"/>
      <c r="I507" s="31"/>
      <c r="J507" s="31"/>
      <c r="K507" s="31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  <c r="Y507" s="28"/>
      <c r="Z507" s="28"/>
      <c r="AA507" s="28"/>
      <c r="AB507" s="28"/>
      <c r="AC507" s="28"/>
    </row>
    <row r="508" spans="1:29" ht="15.75">
      <c r="A508" s="50"/>
      <c r="B508" s="49"/>
      <c r="F508" s="31"/>
      <c r="H508" s="28"/>
      <c r="I508" s="31"/>
      <c r="J508" s="31"/>
      <c r="K508" s="31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  <c r="Y508" s="28"/>
      <c r="Z508" s="28"/>
      <c r="AA508" s="28"/>
      <c r="AB508" s="28"/>
      <c r="AC508" s="28"/>
    </row>
    <row r="509" spans="1:29" ht="15.75">
      <c r="A509" s="50"/>
      <c r="B509" s="49"/>
      <c r="F509" s="31"/>
      <c r="H509" s="28"/>
      <c r="I509" s="31"/>
      <c r="J509" s="31"/>
      <c r="K509" s="31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  <c r="Y509" s="28"/>
      <c r="Z509" s="28"/>
      <c r="AA509" s="28"/>
      <c r="AB509" s="28"/>
      <c r="AC509" s="28"/>
    </row>
    <row r="510" spans="1:29" ht="15.75">
      <c r="A510" s="50"/>
      <c r="B510" s="49"/>
      <c r="F510" s="31"/>
      <c r="H510" s="28"/>
      <c r="I510" s="31"/>
      <c r="J510" s="31"/>
      <c r="K510" s="31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  <c r="Y510" s="28"/>
      <c r="Z510" s="28"/>
      <c r="AA510" s="28"/>
      <c r="AB510" s="28"/>
      <c r="AC510" s="28"/>
    </row>
    <row r="511" spans="1:29" ht="15.75">
      <c r="A511" s="50"/>
      <c r="B511" s="49"/>
      <c r="F511" s="31"/>
      <c r="H511" s="28"/>
      <c r="I511" s="31"/>
      <c r="J511" s="31"/>
      <c r="K511" s="31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  <c r="Y511" s="28"/>
      <c r="Z511" s="28"/>
      <c r="AA511" s="28"/>
      <c r="AB511" s="28"/>
      <c r="AC511" s="28"/>
    </row>
    <row r="512" spans="1:29" ht="15.75">
      <c r="A512" s="50"/>
      <c r="B512" s="49"/>
      <c r="F512" s="31"/>
      <c r="H512" s="28"/>
      <c r="I512" s="31"/>
      <c r="J512" s="31"/>
      <c r="K512" s="31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  <c r="Y512" s="28"/>
      <c r="Z512" s="28"/>
      <c r="AA512" s="28"/>
      <c r="AB512" s="28"/>
      <c r="AC512" s="28"/>
    </row>
    <row r="513" spans="1:29" ht="15.75">
      <c r="A513" s="50"/>
      <c r="B513" s="49"/>
      <c r="F513" s="31"/>
      <c r="H513" s="28"/>
      <c r="I513" s="31"/>
      <c r="J513" s="31"/>
      <c r="K513" s="31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  <c r="Y513" s="28"/>
      <c r="Z513" s="28"/>
      <c r="AA513" s="28"/>
      <c r="AB513" s="28"/>
      <c r="AC513" s="28"/>
    </row>
    <row r="514" spans="1:29" ht="15.75">
      <c r="A514" s="50"/>
      <c r="B514" s="49"/>
      <c r="F514" s="31"/>
      <c r="H514" s="28"/>
      <c r="I514" s="31"/>
      <c r="J514" s="31"/>
      <c r="K514" s="31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  <c r="Y514" s="28"/>
      <c r="Z514" s="28"/>
      <c r="AA514" s="28"/>
      <c r="AB514" s="28"/>
      <c r="AC514" s="28"/>
    </row>
    <row r="515" spans="1:29" ht="15.75">
      <c r="A515" s="50"/>
      <c r="B515" s="49"/>
      <c r="F515" s="31"/>
      <c r="H515" s="28"/>
      <c r="I515" s="31"/>
      <c r="J515" s="31"/>
      <c r="K515" s="31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  <c r="Y515" s="28"/>
      <c r="Z515" s="28"/>
      <c r="AA515" s="28"/>
      <c r="AB515" s="28"/>
      <c r="AC515" s="28"/>
    </row>
    <row r="516" spans="1:29" ht="15.75">
      <c r="A516" s="50"/>
      <c r="B516" s="49"/>
      <c r="F516" s="31"/>
      <c r="H516" s="28"/>
      <c r="I516" s="31"/>
      <c r="J516" s="31"/>
      <c r="K516" s="31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  <c r="Y516" s="28"/>
      <c r="Z516" s="28"/>
      <c r="AA516" s="28"/>
      <c r="AB516" s="28"/>
      <c r="AC516" s="28"/>
    </row>
    <row r="517" spans="1:29" ht="15.75">
      <c r="A517" s="50"/>
      <c r="B517" s="49"/>
      <c r="F517" s="31"/>
      <c r="H517" s="28"/>
      <c r="I517" s="31"/>
      <c r="J517" s="31"/>
      <c r="K517" s="31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  <c r="Y517" s="28"/>
      <c r="Z517" s="28"/>
      <c r="AA517" s="28"/>
      <c r="AB517" s="28"/>
      <c r="AC517" s="28"/>
    </row>
    <row r="518" spans="1:29" ht="15.75">
      <c r="A518" s="50"/>
      <c r="B518" s="49"/>
      <c r="F518" s="31"/>
      <c r="H518" s="28"/>
      <c r="I518" s="31"/>
      <c r="J518" s="31"/>
      <c r="K518" s="31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  <c r="Y518" s="28"/>
      <c r="Z518" s="28"/>
      <c r="AA518" s="28"/>
      <c r="AB518" s="28"/>
      <c r="AC518" s="28"/>
    </row>
    <row r="519" spans="1:29" ht="15.75">
      <c r="A519" s="50"/>
      <c r="B519" s="49"/>
      <c r="F519" s="31"/>
      <c r="H519" s="28"/>
      <c r="I519" s="31"/>
      <c r="J519" s="31"/>
      <c r="K519" s="31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  <c r="Y519" s="28"/>
      <c r="Z519" s="28"/>
      <c r="AA519" s="28"/>
      <c r="AB519" s="28"/>
      <c r="AC519" s="28"/>
    </row>
    <row r="520" spans="1:29" ht="15.75">
      <c r="A520" s="50"/>
      <c r="B520" s="49"/>
      <c r="F520" s="31"/>
      <c r="H520" s="28"/>
      <c r="I520" s="31"/>
      <c r="J520" s="31"/>
      <c r="K520" s="31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  <c r="Y520" s="28"/>
      <c r="Z520" s="28"/>
      <c r="AA520" s="28"/>
      <c r="AB520" s="28"/>
      <c r="AC520" s="28"/>
    </row>
    <row r="521" spans="1:29" ht="15.75">
      <c r="A521" s="50"/>
      <c r="B521" s="49"/>
      <c r="F521" s="31"/>
      <c r="H521" s="28"/>
      <c r="I521" s="31"/>
      <c r="J521" s="31"/>
      <c r="K521" s="31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28"/>
      <c r="Z521" s="28"/>
      <c r="AA521" s="28"/>
      <c r="AB521" s="28"/>
      <c r="AC521" s="28"/>
    </row>
    <row r="522" spans="1:29" ht="15.75">
      <c r="A522" s="50"/>
      <c r="B522" s="49"/>
      <c r="F522" s="31"/>
      <c r="H522" s="28"/>
      <c r="I522" s="31"/>
      <c r="J522" s="31"/>
      <c r="K522" s="31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  <c r="Y522" s="28"/>
      <c r="Z522" s="28"/>
      <c r="AA522" s="28"/>
      <c r="AB522" s="28"/>
      <c r="AC522" s="28"/>
    </row>
    <row r="523" spans="1:29" ht="15.75">
      <c r="A523" s="50"/>
      <c r="B523" s="49"/>
      <c r="F523" s="31"/>
      <c r="H523" s="28"/>
      <c r="I523" s="31"/>
      <c r="J523" s="31"/>
      <c r="K523" s="31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  <c r="Y523" s="28"/>
      <c r="Z523" s="28"/>
      <c r="AA523" s="28"/>
      <c r="AB523" s="28"/>
      <c r="AC523" s="28"/>
    </row>
    <row r="524" spans="1:29" ht="15.75">
      <c r="A524" s="50"/>
      <c r="B524" s="49"/>
      <c r="F524" s="31"/>
      <c r="H524" s="28"/>
      <c r="I524" s="31"/>
      <c r="J524" s="31"/>
      <c r="K524" s="31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  <c r="Y524" s="28"/>
      <c r="Z524" s="28"/>
      <c r="AA524" s="28"/>
      <c r="AB524" s="28"/>
      <c r="AC524" s="28"/>
    </row>
    <row r="525" spans="1:29" ht="15.75">
      <c r="A525" s="50"/>
      <c r="B525" s="49"/>
      <c r="F525" s="31"/>
      <c r="H525" s="28"/>
      <c r="I525" s="31"/>
      <c r="J525" s="31"/>
      <c r="K525" s="31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  <c r="Y525" s="28"/>
      <c r="Z525" s="28"/>
      <c r="AA525" s="28"/>
      <c r="AB525" s="28"/>
      <c r="AC525" s="28"/>
    </row>
    <row r="526" spans="1:29" ht="15.75">
      <c r="A526" s="50"/>
      <c r="B526" s="49"/>
      <c r="F526" s="31"/>
      <c r="H526" s="28"/>
      <c r="I526" s="31"/>
      <c r="J526" s="31"/>
      <c r="K526" s="31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  <c r="Y526" s="28"/>
      <c r="Z526" s="28"/>
      <c r="AA526" s="28"/>
      <c r="AB526" s="28"/>
      <c r="AC526" s="28"/>
    </row>
    <row r="527" spans="1:29" ht="15.75">
      <c r="A527" s="50"/>
      <c r="B527" s="49"/>
      <c r="F527" s="31"/>
      <c r="H527" s="28"/>
      <c r="I527" s="31"/>
      <c r="J527" s="31"/>
      <c r="K527" s="31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  <c r="Y527" s="28"/>
      <c r="Z527" s="28"/>
      <c r="AA527" s="28"/>
      <c r="AB527" s="28"/>
      <c r="AC527" s="28"/>
    </row>
    <row r="528" spans="1:29" ht="15.75">
      <c r="A528" s="50"/>
      <c r="B528" s="49"/>
      <c r="F528" s="31"/>
      <c r="H528" s="28"/>
      <c r="I528" s="31"/>
      <c r="J528" s="31"/>
      <c r="K528" s="31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  <c r="Y528" s="28"/>
      <c r="Z528" s="28"/>
      <c r="AA528" s="28"/>
      <c r="AB528" s="28"/>
      <c r="AC528" s="28"/>
    </row>
    <row r="529" spans="1:29" ht="15.75">
      <c r="A529" s="50"/>
      <c r="B529" s="49"/>
      <c r="F529" s="31"/>
      <c r="H529" s="28"/>
      <c r="I529" s="31"/>
      <c r="J529" s="31"/>
      <c r="K529" s="31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  <c r="Y529" s="28"/>
      <c r="Z529" s="28"/>
      <c r="AA529" s="28"/>
      <c r="AB529" s="28"/>
      <c r="AC529" s="28"/>
    </row>
    <row r="530" spans="1:29" ht="15.75">
      <c r="A530" s="50"/>
      <c r="B530" s="49"/>
      <c r="F530" s="31"/>
      <c r="H530" s="28"/>
      <c r="I530" s="31"/>
      <c r="J530" s="31"/>
      <c r="K530" s="31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  <c r="Y530" s="28"/>
      <c r="Z530" s="28"/>
      <c r="AA530" s="28"/>
      <c r="AB530" s="28"/>
      <c r="AC530" s="28"/>
    </row>
    <row r="531" spans="1:29" ht="15.75">
      <c r="A531" s="50"/>
      <c r="B531" s="49"/>
      <c r="F531" s="31"/>
      <c r="H531" s="28"/>
      <c r="I531" s="31"/>
      <c r="J531" s="31"/>
      <c r="K531" s="31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  <c r="Y531" s="28"/>
      <c r="Z531" s="28"/>
      <c r="AA531" s="28"/>
      <c r="AB531" s="28"/>
      <c r="AC531" s="28"/>
    </row>
    <row r="532" spans="1:29" ht="15.75">
      <c r="A532" s="50"/>
      <c r="B532" s="49"/>
      <c r="F532" s="31"/>
      <c r="H532" s="28"/>
      <c r="I532" s="31"/>
      <c r="J532" s="31"/>
      <c r="K532" s="31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  <c r="Y532" s="28"/>
      <c r="Z532" s="28"/>
      <c r="AA532" s="28"/>
      <c r="AB532" s="28"/>
      <c r="AC532" s="28"/>
    </row>
    <row r="533" spans="1:29" ht="15.75">
      <c r="A533" s="50"/>
      <c r="B533" s="49"/>
      <c r="F533" s="31"/>
      <c r="H533" s="28"/>
      <c r="I533" s="31"/>
      <c r="J533" s="31"/>
      <c r="K533" s="31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  <c r="Y533" s="28"/>
      <c r="Z533" s="28"/>
      <c r="AA533" s="28"/>
      <c r="AB533" s="28"/>
      <c r="AC533" s="28"/>
    </row>
    <row r="534" spans="1:29" ht="15.75">
      <c r="A534" s="50"/>
      <c r="B534" s="49"/>
      <c r="F534" s="31"/>
      <c r="H534" s="28"/>
      <c r="I534" s="31"/>
      <c r="J534" s="31"/>
      <c r="K534" s="31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  <c r="Y534" s="28"/>
      <c r="Z534" s="28"/>
      <c r="AA534" s="28"/>
      <c r="AB534" s="28"/>
      <c r="AC534" s="28"/>
    </row>
    <row r="535" spans="1:29" ht="15.75">
      <c r="A535" s="50"/>
      <c r="B535" s="49"/>
      <c r="F535" s="31"/>
      <c r="H535" s="28"/>
      <c r="I535" s="31"/>
      <c r="J535" s="31"/>
      <c r="K535" s="31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  <c r="Y535" s="28"/>
      <c r="Z535" s="28"/>
      <c r="AA535" s="28"/>
      <c r="AB535" s="28"/>
      <c r="AC535" s="28"/>
    </row>
    <row r="536" spans="1:29" ht="15.75">
      <c r="A536" s="50"/>
      <c r="B536" s="49"/>
      <c r="F536" s="31"/>
      <c r="H536" s="28"/>
      <c r="I536" s="31"/>
      <c r="J536" s="31"/>
      <c r="K536" s="31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  <c r="Y536" s="28"/>
      <c r="Z536" s="28"/>
      <c r="AA536" s="28"/>
      <c r="AB536" s="28"/>
      <c r="AC536" s="28"/>
    </row>
    <row r="537" spans="1:29" ht="15.75">
      <c r="A537" s="50"/>
      <c r="B537" s="49"/>
      <c r="F537" s="31"/>
      <c r="H537" s="28"/>
      <c r="I537" s="31"/>
      <c r="J537" s="31"/>
      <c r="K537" s="31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  <c r="Y537" s="28"/>
      <c r="Z537" s="28"/>
      <c r="AA537" s="28"/>
      <c r="AB537" s="28"/>
      <c r="AC537" s="28"/>
    </row>
    <row r="538" spans="1:29" ht="15.75">
      <c r="A538" s="50"/>
      <c r="B538" s="49"/>
      <c r="F538" s="31"/>
      <c r="H538" s="28"/>
      <c r="I538" s="31"/>
      <c r="J538" s="31"/>
      <c r="K538" s="31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  <c r="Y538" s="28"/>
      <c r="Z538" s="28"/>
      <c r="AA538" s="28"/>
      <c r="AB538" s="28"/>
      <c r="AC538" s="28"/>
    </row>
    <row r="539" spans="1:29" ht="15.75">
      <c r="A539" s="50"/>
      <c r="B539" s="49"/>
      <c r="F539" s="31"/>
      <c r="H539" s="28"/>
      <c r="I539" s="31"/>
      <c r="J539" s="31"/>
      <c r="K539" s="31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  <c r="Y539" s="28"/>
      <c r="Z539" s="28"/>
      <c r="AA539" s="28"/>
      <c r="AB539" s="28"/>
      <c r="AC539" s="28"/>
    </row>
    <row r="540" spans="1:29" ht="15.75">
      <c r="A540" s="50"/>
      <c r="B540" s="49"/>
      <c r="F540" s="31"/>
      <c r="H540" s="28"/>
      <c r="I540" s="31"/>
      <c r="J540" s="31"/>
      <c r="K540" s="31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  <c r="Y540" s="28"/>
      <c r="Z540" s="28"/>
      <c r="AA540" s="28"/>
      <c r="AB540" s="28"/>
      <c r="AC540" s="28"/>
    </row>
    <row r="541" spans="1:29" ht="15.75">
      <c r="A541" s="50"/>
      <c r="B541" s="49"/>
      <c r="F541" s="31"/>
      <c r="H541" s="28"/>
      <c r="I541" s="31"/>
      <c r="J541" s="31"/>
      <c r="K541" s="31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  <c r="Y541" s="28"/>
      <c r="Z541" s="28"/>
      <c r="AA541" s="28"/>
      <c r="AB541" s="28"/>
      <c r="AC541" s="28"/>
    </row>
    <row r="542" spans="1:29" ht="15.75">
      <c r="A542" s="50"/>
      <c r="B542" s="49"/>
      <c r="F542" s="31"/>
      <c r="H542" s="28"/>
      <c r="I542" s="31"/>
      <c r="J542" s="31"/>
      <c r="K542" s="31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  <c r="Y542" s="28"/>
      <c r="Z542" s="28"/>
      <c r="AA542" s="28"/>
      <c r="AB542" s="28"/>
      <c r="AC542" s="28"/>
    </row>
    <row r="543" spans="1:29" ht="15.75">
      <c r="A543" s="50"/>
      <c r="B543" s="49"/>
      <c r="F543" s="31"/>
      <c r="H543" s="28"/>
      <c r="I543" s="31"/>
      <c r="J543" s="31"/>
      <c r="K543" s="31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  <c r="Y543" s="28"/>
      <c r="Z543" s="28"/>
      <c r="AA543" s="28"/>
      <c r="AB543" s="28"/>
      <c r="AC543" s="28"/>
    </row>
    <row r="544" spans="1:29" ht="15.75">
      <c r="A544" s="50"/>
      <c r="B544" s="49"/>
      <c r="F544" s="31"/>
      <c r="H544" s="28"/>
      <c r="I544" s="31"/>
      <c r="J544" s="31"/>
      <c r="K544" s="31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  <c r="Y544" s="28"/>
      <c r="Z544" s="28"/>
      <c r="AA544" s="28"/>
      <c r="AB544" s="28"/>
      <c r="AC544" s="28"/>
    </row>
    <row r="545" spans="1:29" ht="15.75">
      <c r="A545" s="50"/>
      <c r="B545" s="49"/>
      <c r="F545" s="31"/>
      <c r="H545" s="28"/>
      <c r="I545" s="31"/>
      <c r="J545" s="31"/>
      <c r="K545" s="31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  <c r="Y545" s="28"/>
      <c r="Z545" s="28"/>
      <c r="AA545" s="28"/>
      <c r="AB545" s="28"/>
      <c r="AC545" s="28"/>
    </row>
    <row r="546" spans="1:29" ht="15.75">
      <c r="A546" s="50"/>
      <c r="B546" s="49"/>
      <c r="F546" s="31"/>
      <c r="H546" s="28"/>
      <c r="I546" s="31"/>
      <c r="J546" s="31"/>
      <c r="K546" s="31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  <c r="Y546" s="28"/>
      <c r="Z546" s="28"/>
      <c r="AA546" s="28"/>
      <c r="AB546" s="28"/>
      <c r="AC546" s="28"/>
    </row>
    <row r="547" spans="1:29" ht="15.75">
      <c r="A547" s="50"/>
      <c r="B547" s="49"/>
      <c r="F547" s="31"/>
      <c r="H547" s="28"/>
      <c r="I547" s="31"/>
      <c r="J547" s="31"/>
      <c r="K547" s="31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  <c r="Y547" s="28"/>
      <c r="Z547" s="28"/>
      <c r="AA547" s="28"/>
      <c r="AB547" s="28"/>
      <c r="AC547" s="28"/>
    </row>
    <row r="548" spans="1:29" ht="15.75">
      <c r="A548" s="50"/>
      <c r="B548" s="49"/>
      <c r="F548" s="31"/>
      <c r="H548" s="28"/>
      <c r="I548" s="31"/>
      <c r="J548" s="31"/>
      <c r="K548" s="31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  <c r="Y548" s="28"/>
      <c r="Z548" s="28"/>
      <c r="AA548" s="28"/>
      <c r="AB548" s="28"/>
      <c r="AC548" s="28"/>
    </row>
    <row r="549" spans="1:29" ht="15.75">
      <c r="A549" s="50"/>
      <c r="B549" s="49"/>
      <c r="F549" s="31"/>
      <c r="H549" s="28"/>
      <c r="I549" s="31"/>
      <c r="J549" s="31"/>
      <c r="K549" s="31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  <c r="Y549" s="28"/>
      <c r="Z549" s="28"/>
      <c r="AA549" s="28"/>
      <c r="AB549" s="28"/>
      <c r="AC549" s="28"/>
    </row>
    <row r="550" spans="1:29" ht="15.75">
      <c r="A550" s="50"/>
      <c r="B550" s="49"/>
      <c r="F550" s="31"/>
      <c r="H550" s="28"/>
      <c r="I550" s="31"/>
      <c r="J550" s="31"/>
      <c r="K550" s="31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  <c r="Y550" s="28"/>
      <c r="Z550" s="28"/>
      <c r="AA550" s="28"/>
      <c r="AB550" s="28"/>
      <c r="AC550" s="28"/>
    </row>
    <row r="551" spans="1:29" ht="15.75">
      <c r="A551" s="50"/>
      <c r="B551" s="49"/>
      <c r="F551" s="31"/>
      <c r="H551" s="28"/>
      <c r="I551" s="31"/>
      <c r="J551" s="31"/>
      <c r="K551" s="31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  <c r="Y551" s="28"/>
      <c r="Z551" s="28"/>
      <c r="AA551" s="28"/>
      <c r="AB551" s="28"/>
      <c r="AC551" s="28"/>
    </row>
    <row r="552" spans="1:29" ht="15.75">
      <c r="A552" s="50"/>
      <c r="B552" s="49"/>
      <c r="F552" s="31"/>
      <c r="H552" s="28"/>
      <c r="I552" s="31"/>
      <c r="J552" s="31"/>
      <c r="K552" s="31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  <c r="Y552" s="28"/>
      <c r="Z552" s="28"/>
      <c r="AA552" s="28"/>
      <c r="AB552" s="28"/>
      <c r="AC552" s="28"/>
    </row>
    <row r="553" spans="1:29" ht="15.75">
      <c r="A553" s="50"/>
      <c r="B553" s="49"/>
      <c r="F553" s="31"/>
      <c r="H553" s="28"/>
      <c r="I553" s="31"/>
      <c r="J553" s="31"/>
      <c r="K553" s="31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  <c r="Y553" s="28"/>
      <c r="Z553" s="28"/>
      <c r="AA553" s="28"/>
      <c r="AB553" s="28"/>
      <c r="AC553" s="28"/>
    </row>
    <row r="554" spans="1:29" ht="15.75">
      <c r="A554" s="50"/>
      <c r="B554" s="49"/>
      <c r="F554" s="31"/>
      <c r="H554" s="28"/>
      <c r="I554" s="31"/>
      <c r="J554" s="31"/>
      <c r="K554" s="31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  <c r="Y554" s="28"/>
      <c r="Z554" s="28"/>
      <c r="AA554" s="28"/>
      <c r="AB554" s="28"/>
      <c r="AC554" s="28"/>
    </row>
    <row r="555" spans="1:29" ht="15.75">
      <c r="A555" s="50"/>
      <c r="B555" s="49"/>
      <c r="F555" s="31"/>
      <c r="H555" s="28"/>
      <c r="I555" s="31"/>
      <c r="J555" s="31"/>
      <c r="K555" s="31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  <c r="Y555" s="28"/>
      <c r="Z555" s="28"/>
      <c r="AA555" s="28"/>
      <c r="AB555" s="28"/>
      <c r="AC555" s="28"/>
    </row>
    <row r="556" spans="1:29" ht="15.75">
      <c r="A556" s="50"/>
      <c r="B556" s="49"/>
      <c r="F556" s="31"/>
      <c r="H556" s="28"/>
      <c r="I556" s="31"/>
      <c r="J556" s="31"/>
      <c r="K556" s="31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  <c r="Y556" s="28"/>
      <c r="Z556" s="28"/>
      <c r="AA556" s="28"/>
      <c r="AB556" s="28"/>
      <c r="AC556" s="28"/>
    </row>
    <row r="557" spans="1:29" ht="15.75">
      <c r="A557" s="50"/>
      <c r="B557" s="49"/>
      <c r="F557" s="31"/>
      <c r="H557" s="28"/>
      <c r="I557" s="31"/>
      <c r="J557" s="31"/>
      <c r="K557" s="31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  <c r="Y557" s="28"/>
      <c r="Z557" s="28"/>
      <c r="AA557" s="28"/>
      <c r="AB557" s="28"/>
      <c r="AC557" s="28"/>
    </row>
    <row r="558" spans="1:29" ht="15.75">
      <c r="A558" s="50"/>
      <c r="B558" s="49"/>
      <c r="F558" s="31"/>
      <c r="H558" s="28"/>
      <c r="I558" s="31"/>
      <c r="J558" s="31"/>
      <c r="K558" s="31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  <c r="Y558" s="28"/>
      <c r="Z558" s="28"/>
      <c r="AA558" s="28"/>
      <c r="AB558" s="28"/>
      <c r="AC558" s="28"/>
    </row>
    <row r="559" spans="1:29" ht="15.75">
      <c r="A559" s="50"/>
      <c r="B559" s="49"/>
      <c r="F559" s="31"/>
      <c r="H559" s="28"/>
      <c r="I559" s="31"/>
      <c r="J559" s="31"/>
      <c r="K559" s="31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  <c r="Y559" s="28"/>
      <c r="Z559" s="28"/>
      <c r="AA559" s="28"/>
      <c r="AB559" s="28"/>
      <c r="AC559" s="28"/>
    </row>
    <row r="560" spans="1:29" ht="15.75">
      <c r="A560" s="50"/>
      <c r="B560" s="49"/>
      <c r="F560" s="31"/>
      <c r="H560" s="28"/>
      <c r="I560" s="31"/>
      <c r="J560" s="31"/>
      <c r="K560" s="31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  <c r="Y560" s="28"/>
      <c r="Z560" s="28"/>
      <c r="AA560" s="28"/>
      <c r="AB560" s="28"/>
      <c r="AC560" s="28"/>
    </row>
    <row r="561" spans="1:29" ht="15.75">
      <c r="A561" s="50"/>
      <c r="B561" s="49"/>
      <c r="F561" s="31"/>
      <c r="H561" s="28"/>
      <c r="I561" s="31"/>
      <c r="J561" s="31"/>
      <c r="K561" s="31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  <c r="Y561" s="28"/>
      <c r="Z561" s="28"/>
      <c r="AA561" s="28"/>
      <c r="AB561" s="28"/>
      <c r="AC561" s="28"/>
    </row>
    <row r="562" spans="1:29" ht="15.75">
      <c r="A562" s="50"/>
      <c r="B562" s="49"/>
      <c r="F562" s="31"/>
      <c r="H562" s="28"/>
      <c r="I562" s="31"/>
      <c r="J562" s="31"/>
      <c r="K562" s="31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  <c r="Y562" s="28"/>
      <c r="Z562" s="28"/>
      <c r="AA562" s="28"/>
      <c r="AB562" s="28"/>
      <c r="AC562" s="28"/>
    </row>
    <row r="563" spans="1:29" ht="15.75">
      <c r="A563" s="50"/>
      <c r="B563" s="49"/>
      <c r="F563" s="31"/>
      <c r="H563" s="28"/>
      <c r="I563" s="31"/>
      <c r="J563" s="31"/>
      <c r="K563" s="31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  <c r="Y563" s="28"/>
      <c r="Z563" s="28"/>
      <c r="AA563" s="28"/>
      <c r="AB563" s="28"/>
      <c r="AC563" s="28"/>
    </row>
    <row r="564" spans="1:29" ht="15.75">
      <c r="A564" s="50"/>
      <c r="B564" s="49"/>
      <c r="F564" s="31"/>
      <c r="H564" s="28"/>
      <c r="I564" s="31"/>
      <c r="J564" s="31"/>
      <c r="K564" s="31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  <c r="Y564" s="28"/>
      <c r="Z564" s="28"/>
      <c r="AA564" s="28"/>
      <c r="AB564" s="28"/>
      <c r="AC564" s="28"/>
    </row>
    <row r="565" spans="1:29" ht="15.75">
      <c r="A565" s="50"/>
      <c r="B565" s="49"/>
      <c r="F565" s="31"/>
      <c r="H565" s="28"/>
      <c r="I565" s="31"/>
      <c r="J565" s="31"/>
      <c r="K565" s="31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  <c r="Y565" s="28"/>
      <c r="Z565" s="28"/>
      <c r="AA565" s="28"/>
      <c r="AB565" s="28"/>
      <c r="AC565" s="28"/>
    </row>
    <row r="566" spans="1:29" ht="15.75">
      <c r="A566" s="50"/>
      <c r="B566" s="49"/>
      <c r="F566" s="31"/>
      <c r="H566" s="28"/>
      <c r="I566" s="31"/>
      <c r="J566" s="31"/>
      <c r="K566" s="31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  <c r="Y566" s="28"/>
      <c r="Z566" s="28"/>
      <c r="AA566" s="28"/>
      <c r="AB566" s="28"/>
      <c r="AC566" s="28"/>
    </row>
    <row r="567" spans="1:29" ht="15.75">
      <c r="A567" s="50"/>
      <c r="B567" s="49"/>
      <c r="F567" s="31"/>
      <c r="H567" s="28"/>
      <c r="I567" s="31"/>
      <c r="J567" s="31"/>
      <c r="K567" s="31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  <c r="Y567" s="28"/>
      <c r="Z567" s="28"/>
      <c r="AA567" s="28"/>
      <c r="AB567" s="28"/>
      <c r="AC567" s="28"/>
    </row>
    <row r="568" spans="1:29" ht="15.75">
      <c r="A568" s="50"/>
      <c r="B568" s="49"/>
      <c r="F568" s="31"/>
      <c r="H568" s="28"/>
      <c r="I568" s="31"/>
      <c r="J568" s="31"/>
      <c r="K568" s="31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  <c r="Y568" s="28"/>
      <c r="Z568" s="28"/>
      <c r="AA568" s="28"/>
      <c r="AB568" s="28"/>
      <c r="AC568" s="28"/>
    </row>
    <row r="569" spans="1:29" ht="15.75">
      <c r="A569" s="50"/>
      <c r="B569" s="49"/>
      <c r="F569" s="31"/>
      <c r="H569" s="28"/>
      <c r="I569" s="31"/>
      <c r="J569" s="31"/>
      <c r="K569" s="31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  <c r="Y569" s="28"/>
      <c r="Z569" s="28"/>
      <c r="AA569" s="28"/>
      <c r="AB569" s="28"/>
      <c r="AC569" s="28"/>
    </row>
    <row r="570" spans="1:29" ht="15.75">
      <c r="A570" s="50"/>
      <c r="B570" s="49"/>
      <c r="F570" s="31"/>
      <c r="H570" s="28"/>
      <c r="I570" s="31"/>
      <c r="J570" s="31"/>
      <c r="K570" s="31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  <c r="Y570" s="28"/>
      <c r="Z570" s="28"/>
      <c r="AA570" s="28"/>
      <c r="AB570" s="28"/>
      <c r="AC570" s="28"/>
    </row>
    <row r="571" spans="1:29" ht="15.75">
      <c r="A571" s="50"/>
      <c r="B571" s="49"/>
      <c r="F571" s="31"/>
      <c r="H571" s="28"/>
      <c r="I571" s="31"/>
      <c r="J571" s="31"/>
      <c r="K571" s="31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  <c r="Y571" s="28"/>
      <c r="Z571" s="28"/>
      <c r="AA571" s="28"/>
      <c r="AB571" s="28"/>
      <c r="AC571" s="28"/>
    </row>
    <row r="572" spans="1:29" ht="15.75">
      <c r="A572" s="50"/>
      <c r="B572" s="49"/>
      <c r="F572" s="31"/>
      <c r="H572" s="28"/>
      <c r="I572" s="31"/>
      <c r="J572" s="31"/>
      <c r="K572" s="31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  <c r="Y572" s="28"/>
      <c r="Z572" s="28"/>
      <c r="AA572" s="28"/>
      <c r="AB572" s="28"/>
      <c r="AC572" s="28"/>
    </row>
    <row r="573" spans="1:29" ht="15.75">
      <c r="A573" s="50"/>
      <c r="B573" s="49"/>
      <c r="F573" s="31"/>
      <c r="H573" s="28"/>
      <c r="I573" s="31"/>
      <c r="J573" s="31"/>
      <c r="K573" s="31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  <c r="Y573" s="28"/>
      <c r="Z573" s="28"/>
      <c r="AA573" s="28"/>
      <c r="AB573" s="28"/>
      <c r="AC573" s="28"/>
    </row>
    <row r="574" spans="1:29" ht="15.75">
      <c r="A574" s="50"/>
      <c r="B574" s="49"/>
      <c r="F574" s="31"/>
      <c r="H574" s="28"/>
      <c r="I574" s="31"/>
      <c r="J574" s="31"/>
      <c r="K574" s="31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  <c r="Y574" s="28"/>
      <c r="Z574" s="28"/>
      <c r="AA574" s="28"/>
      <c r="AB574" s="28"/>
      <c r="AC574" s="28"/>
    </row>
    <row r="575" spans="1:29" ht="15.75">
      <c r="A575" s="50"/>
      <c r="B575" s="49"/>
      <c r="F575" s="31"/>
      <c r="H575" s="28"/>
      <c r="I575" s="31"/>
      <c r="J575" s="31"/>
      <c r="K575" s="31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  <c r="Y575" s="28"/>
      <c r="Z575" s="28"/>
      <c r="AA575" s="28"/>
      <c r="AB575" s="28"/>
      <c r="AC575" s="28"/>
    </row>
    <row r="576" spans="1:29" ht="15.75">
      <c r="A576" s="50"/>
      <c r="B576" s="49"/>
      <c r="F576" s="31"/>
      <c r="H576" s="28"/>
      <c r="I576" s="31"/>
      <c r="J576" s="31"/>
      <c r="K576" s="31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  <c r="Y576" s="28"/>
      <c r="Z576" s="28"/>
      <c r="AA576" s="28"/>
      <c r="AB576" s="28"/>
      <c r="AC576" s="28"/>
    </row>
    <row r="577" spans="1:29" ht="15.75">
      <c r="A577" s="50"/>
      <c r="B577" s="49"/>
      <c r="F577" s="31"/>
      <c r="H577" s="28"/>
      <c r="I577" s="31"/>
      <c r="J577" s="31"/>
      <c r="K577" s="31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  <c r="Y577" s="28"/>
      <c r="Z577" s="28"/>
      <c r="AA577" s="28"/>
      <c r="AB577" s="28"/>
      <c r="AC577" s="28"/>
    </row>
    <row r="578" spans="1:29" ht="15.75">
      <c r="A578" s="50"/>
      <c r="B578" s="49"/>
      <c r="F578" s="31"/>
      <c r="H578" s="28"/>
      <c r="I578" s="31"/>
      <c r="J578" s="31"/>
      <c r="K578" s="31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  <c r="Y578" s="28"/>
      <c r="Z578" s="28"/>
      <c r="AA578" s="28"/>
      <c r="AB578" s="28"/>
      <c r="AC578" s="28"/>
    </row>
    <row r="579" spans="1:29" ht="15.75">
      <c r="A579" s="50"/>
      <c r="B579" s="49"/>
      <c r="F579" s="31"/>
      <c r="H579" s="28"/>
      <c r="I579" s="31"/>
      <c r="J579" s="31"/>
      <c r="K579" s="31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  <c r="Y579" s="28"/>
      <c r="Z579" s="28"/>
      <c r="AA579" s="28"/>
      <c r="AB579" s="28"/>
      <c r="AC579" s="28"/>
    </row>
    <row r="580" spans="1:29" ht="15.75">
      <c r="A580" s="50"/>
      <c r="B580" s="49"/>
      <c r="F580" s="31"/>
      <c r="H580" s="28"/>
      <c r="I580" s="31"/>
      <c r="J580" s="31"/>
      <c r="K580" s="31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  <c r="Y580" s="28"/>
      <c r="Z580" s="28"/>
      <c r="AA580" s="28"/>
      <c r="AB580" s="28"/>
      <c r="AC580" s="28"/>
    </row>
    <row r="581" spans="1:29" ht="15.75">
      <c r="A581" s="50"/>
      <c r="B581" s="49"/>
      <c r="F581" s="31"/>
      <c r="H581" s="28"/>
      <c r="I581" s="31"/>
      <c r="J581" s="31"/>
      <c r="K581" s="31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  <c r="Y581" s="28"/>
      <c r="Z581" s="28"/>
      <c r="AA581" s="28"/>
      <c r="AB581" s="28"/>
      <c r="AC581" s="28"/>
    </row>
    <row r="582" spans="1:29" ht="15.75">
      <c r="A582" s="50"/>
      <c r="B582" s="49"/>
      <c r="F582" s="31"/>
      <c r="H582" s="28"/>
      <c r="I582" s="31"/>
      <c r="J582" s="31"/>
      <c r="K582" s="31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  <c r="Y582" s="28"/>
      <c r="Z582" s="28"/>
      <c r="AA582" s="28"/>
      <c r="AB582" s="28"/>
      <c r="AC582" s="28"/>
    </row>
    <row r="583" spans="1:29" ht="15.75">
      <c r="A583" s="50"/>
      <c r="B583" s="49"/>
      <c r="F583" s="31"/>
      <c r="H583" s="28"/>
      <c r="I583" s="31"/>
      <c r="J583" s="31"/>
      <c r="K583" s="31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  <c r="Y583" s="28"/>
      <c r="Z583" s="28"/>
      <c r="AA583" s="28"/>
      <c r="AB583" s="28"/>
      <c r="AC583" s="28"/>
    </row>
    <row r="584" spans="1:29" ht="15.75">
      <c r="A584" s="50"/>
      <c r="B584" s="49"/>
      <c r="F584" s="31"/>
      <c r="H584" s="28"/>
      <c r="I584" s="31"/>
      <c r="J584" s="31"/>
      <c r="K584" s="31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  <c r="Y584" s="28"/>
      <c r="Z584" s="28"/>
      <c r="AA584" s="28"/>
      <c r="AB584" s="28"/>
      <c r="AC584" s="28"/>
    </row>
    <row r="585" spans="1:29" ht="15.75">
      <c r="A585" s="50"/>
      <c r="B585" s="49"/>
      <c r="F585" s="31"/>
      <c r="H585" s="28"/>
      <c r="I585" s="31"/>
      <c r="J585" s="31"/>
      <c r="K585" s="31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  <c r="Y585" s="28"/>
      <c r="Z585" s="28"/>
      <c r="AA585" s="28"/>
      <c r="AB585" s="28"/>
      <c r="AC585" s="28"/>
    </row>
    <row r="586" spans="1:29" ht="15.75">
      <c r="A586" s="50"/>
      <c r="B586" s="49"/>
      <c r="F586" s="31"/>
      <c r="H586" s="28"/>
      <c r="I586" s="31"/>
      <c r="J586" s="31"/>
      <c r="K586" s="31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  <c r="Y586" s="28"/>
      <c r="Z586" s="28"/>
      <c r="AA586" s="28"/>
      <c r="AB586" s="28"/>
      <c r="AC586" s="28"/>
    </row>
    <row r="587" spans="1:29" ht="15.75">
      <c r="A587" s="50"/>
      <c r="B587" s="49"/>
      <c r="F587" s="31"/>
      <c r="H587" s="28"/>
      <c r="I587" s="31"/>
      <c r="J587" s="31"/>
      <c r="K587" s="31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  <c r="Y587" s="28"/>
      <c r="Z587" s="28"/>
      <c r="AA587" s="28"/>
      <c r="AB587" s="28"/>
      <c r="AC587" s="28"/>
    </row>
    <row r="588" spans="1:29" ht="15.75">
      <c r="A588" s="50"/>
      <c r="B588" s="49"/>
      <c r="F588" s="31"/>
      <c r="H588" s="28"/>
      <c r="I588" s="31"/>
      <c r="J588" s="31"/>
      <c r="K588" s="31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  <c r="Y588" s="28"/>
      <c r="Z588" s="28"/>
      <c r="AA588" s="28"/>
      <c r="AB588" s="28"/>
      <c r="AC588" s="28"/>
    </row>
    <row r="589" spans="1:29" ht="15.75">
      <c r="A589" s="50"/>
      <c r="B589" s="49"/>
      <c r="F589" s="31"/>
      <c r="H589" s="28"/>
      <c r="I589" s="31"/>
      <c r="J589" s="31"/>
      <c r="K589" s="31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  <c r="Y589" s="28"/>
      <c r="Z589" s="28"/>
      <c r="AA589" s="28"/>
      <c r="AB589" s="28"/>
      <c r="AC589" s="28"/>
    </row>
    <row r="590" spans="1:29" ht="15.75">
      <c r="A590" s="50"/>
      <c r="B590" s="49"/>
      <c r="F590" s="31"/>
      <c r="H590" s="28"/>
      <c r="I590" s="31"/>
      <c r="J590" s="31"/>
      <c r="K590" s="31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  <c r="Y590" s="28"/>
      <c r="Z590" s="28"/>
      <c r="AA590" s="28"/>
      <c r="AB590" s="28"/>
      <c r="AC590" s="28"/>
    </row>
    <row r="591" spans="1:29" ht="15.75">
      <c r="A591" s="50"/>
      <c r="B591" s="49"/>
      <c r="F591" s="31"/>
      <c r="H591" s="28"/>
      <c r="I591" s="31"/>
      <c r="J591" s="31"/>
      <c r="K591" s="31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  <c r="Y591" s="28"/>
      <c r="Z591" s="28"/>
      <c r="AA591" s="28"/>
      <c r="AB591" s="28"/>
      <c r="AC591" s="28"/>
    </row>
    <row r="592" spans="1:29" ht="15.75">
      <c r="A592" s="50"/>
      <c r="B592" s="49"/>
      <c r="F592" s="31"/>
      <c r="H592" s="28"/>
      <c r="I592" s="31"/>
      <c r="J592" s="31"/>
      <c r="K592" s="31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  <c r="Y592" s="28"/>
      <c r="Z592" s="28"/>
      <c r="AA592" s="28"/>
      <c r="AB592" s="28"/>
      <c r="AC592" s="28"/>
    </row>
    <row r="593" spans="1:29" ht="15.75">
      <c r="A593" s="50"/>
      <c r="B593" s="49"/>
      <c r="F593" s="31"/>
      <c r="H593" s="28"/>
      <c r="I593" s="31"/>
      <c r="J593" s="31"/>
      <c r="K593" s="31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  <c r="Y593" s="28"/>
      <c r="Z593" s="28"/>
      <c r="AA593" s="28"/>
      <c r="AB593" s="28"/>
      <c r="AC593" s="28"/>
    </row>
    <row r="594" spans="1:29" ht="15.75">
      <c r="A594" s="50"/>
      <c r="B594" s="49"/>
      <c r="F594" s="31"/>
      <c r="H594" s="28"/>
      <c r="I594" s="31"/>
      <c r="J594" s="31"/>
      <c r="K594" s="31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  <c r="Y594" s="28"/>
      <c r="Z594" s="28"/>
      <c r="AA594" s="28"/>
      <c r="AB594" s="28"/>
      <c r="AC594" s="28"/>
    </row>
    <row r="595" spans="1:29" ht="15.75">
      <c r="A595" s="50"/>
      <c r="B595" s="49"/>
      <c r="F595" s="31"/>
      <c r="H595" s="28"/>
      <c r="I595" s="31"/>
      <c r="J595" s="31"/>
      <c r="K595" s="31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  <c r="Y595" s="28"/>
      <c r="Z595" s="28"/>
      <c r="AA595" s="28"/>
      <c r="AB595" s="28"/>
      <c r="AC595" s="28"/>
    </row>
    <row r="596" spans="1:29" ht="15.75">
      <c r="A596" s="50"/>
      <c r="B596" s="49"/>
      <c r="F596" s="31"/>
      <c r="H596" s="28"/>
      <c r="I596" s="31"/>
      <c r="J596" s="31"/>
      <c r="K596" s="31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  <c r="Y596" s="28"/>
      <c r="Z596" s="28"/>
      <c r="AA596" s="28"/>
      <c r="AB596" s="28"/>
      <c r="AC596" s="28"/>
    </row>
    <row r="597" spans="1:29" ht="15.75">
      <c r="A597" s="50"/>
      <c r="B597" s="49"/>
      <c r="F597" s="31"/>
      <c r="H597" s="28"/>
      <c r="I597" s="31"/>
      <c r="J597" s="31"/>
      <c r="K597" s="31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  <c r="Y597" s="28"/>
      <c r="Z597" s="28"/>
      <c r="AA597" s="28"/>
      <c r="AB597" s="28"/>
      <c r="AC597" s="28"/>
    </row>
    <row r="598" spans="1:29" ht="15.75">
      <c r="A598" s="50"/>
      <c r="B598" s="49"/>
      <c r="F598" s="31"/>
      <c r="H598" s="28"/>
      <c r="I598" s="31"/>
      <c r="J598" s="31"/>
      <c r="K598" s="31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  <c r="Y598" s="28"/>
      <c r="Z598" s="28"/>
      <c r="AA598" s="28"/>
      <c r="AB598" s="28"/>
      <c r="AC598" s="28"/>
    </row>
    <row r="599" spans="1:29" ht="15.75">
      <c r="A599" s="50"/>
      <c r="B599" s="49"/>
      <c r="F599" s="31"/>
      <c r="H599" s="28"/>
      <c r="I599" s="31"/>
      <c r="J599" s="31"/>
      <c r="K599" s="31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  <c r="Y599" s="28"/>
      <c r="Z599" s="28"/>
      <c r="AA599" s="28"/>
      <c r="AB599" s="28"/>
      <c r="AC599" s="28"/>
    </row>
    <row r="600" spans="1:29" ht="15.75">
      <c r="A600" s="50"/>
      <c r="B600" s="49"/>
      <c r="F600" s="31"/>
      <c r="H600" s="28"/>
      <c r="I600" s="31"/>
      <c r="J600" s="31"/>
      <c r="K600" s="31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  <c r="Y600" s="28"/>
      <c r="Z600" s="28"/>
      <c r="AA600" s="28"/>
      <c r="AB600" s="28"/>
      <c r="AC600" s="28"/>
    </row>
    <row r="601" spans="1:29" ht="15.75">
      <c r="A601" s="50"/>
      <c r="B601" s="49"/>
      <c r="F601" s="31"/>
      <c r="H601" s="28"/>
      <c r="I601" s="31"/>
      <c r="J601" s="31"/>
      <c r="K601" s="31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  <c r="Y601" s="28"/>
      <c r="Z601" s="28"/>
      <c r="AA601" s="28"/>
      <c r="AB601" s="28"/>
      <c r="AC601" s="28"/>
    </row>
    <row r="602" spans="1:29" ht="15.75">
      <c r="A602" s="50"/>
      <c r="B602" s="49"/>
      <c r="F602" s="31"/>
      <c r="H602" s="28"/>
      <c r="I602" s="31"/>
      <c r="J602" s="31"/>
      <c r="K602" s="31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  <c r="Y602" s="28"/>
      <c r="Z602" s="28"/>
      <c r="AA602" s="28"/>
      <c r="AB602" s="28"/>
      <c r="AC602" s="28"/>
    </row>
    <row r="603" spans="1:29" ht="15.75">
      <c r="A603" s="50"/>
      <c r="B603" s="49"/>
      <c r="F603" s="31"/>
      <c r="H603" s="28"/>
      <c r="I603" s="31"/>
      <c r="J603" s="31"/>
      <c r="K603" s="31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  <c r="Y603" s="28"/>
      <c r="Z603" s="28"/>
      <c r="AA603" s="28"/>
      <c r="AB603" s="28"/>
      <c r="AC603" s="28"/>
    </row>
    <row r="604" spans="1:29" ht="15.75">
      <c r="A604" s="50"/>
      <c r="B604" s="49"/>
      <c r="F604" s="31"/>
      <c r="H604" s="28"/>
      <c r="I604" s="31"/>
      <c r="J604" s="31"/>
      <c r="K604" s="31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  <c r="Y604" s="28"/>
      <c r="Z604" s="28"/>
      <c r="AA604" s="28"/>
      <c r="AB604" s="28"/>
      <c r="AC604" s="28"/>
    </row>
    <row r="605" spans="1:29" ht="15.75">
      <c r="A605" s="50"/>
      <c r="B605" s="49"/>
      <c r="F605" s="31"/>
      <c r="H605" s="28"/>
      <c r="I605" s="31"/>
      <c r="J605" s="31"/>
      <c r="K605" s="31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  <c r="Y605" s="28"/>
      <c r="Z605" s="28"/>
      <c r="AA605" s="28"/>
      <c r="AB605" s="28"/>
      <c r="AC605" s="28"/>
    </row>
    <row r="606" spans="1:29" ht="15.75">
      <c r="A606" s="50"/>
      <c r="B606" s="49"/>
      <c r="F606" s="31"/>
      <c r="H606" s="28"/>
      <c r="I606" s="31"/>
      <c r="J606" s="31"/>
      <c r="K606" s="31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  <c r="Y606" s="28"/>
      <c r="Z606" s="28"/>
      <c r="AA606" s="28"/>
      <c r="AB606" s="28"/>
      <c r="AC606" s="28"/>
    </row>
    <row r="607" spans="1:29" ht="15.75">
      <c r="A607" s="50"/>
      <c r="B607" s="49"/>
      <c r="F607" s="31"/>
      <c r="H607" s="28"/>
      <c r="I607" s="31"/>
      <c r="J607" s="31"/>
      <c r="K607" s="31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  <c r="Y607" s="28"/>
      <c r="Z607" s="28"/>
      <c r="AA607" s="28"/>
      <c r="AB607" s="28"/>
      <c r="AC607" s="28"/>
    </row>
    <row r="608" spans="1:29" ht="15.75">
      <c r="A608" s="50"/>
      <c r="B608" s="49"/>
      <c r="F608" s="31"/>
      <c r="H608" s="28"/>
      <c r="I608" s="31"/>
      <c r="J608" s="31"/>
      <c r="K608" s="31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  <c r="Y608" s="28"/>
      <c r="Z608" s="28"/>
      <c r="AA608" s="28"/>
      <c r="AB608" s="28"/>
      <c r="AC608" s="28"/>
    </row>
    <row r="609" spans="1:29" ht="15.75">
      <c r="A609" s="50"/>
      <c r="B609" s="49"/>
      <c r="F609" s="31"/>
      <c r="H609" s="28"/>
      <c r="I609" s="31"/>
      <c r="J609" s="31"/>
      <c r="K609" s="31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  <c r="Y609" s="28"/>
      <c r="Z609" s="28"/>
      <c r="AA609" s="28"/>
      <c r="AB609" s="28"/>
      <c r="AC609" s="28"/>
    </row>
    <row r="610" spans="1:29" ht="15.75">
      <c r="A610" s="50"/>
      <c r="B610" s="49"/>
      <c r="F610" s="31"/>
      <c r="H610" s="28"/>
      <c r="I610" s="31"/>
      <c r="J610" s="31"/>
      <c r="K610" s="31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  <c r="Y610" s="28"/>
      <c r="Z610" s="28"/>
      <c r="AA610" s="28"/>
      <c r="AB610" s="28"/>
      <c r="AC610" s="28"/>
    </row>
    <row r="611" spans="1:29" ht="15.75">
      <c r="A611" s="50"/>
      <c r="B611" s="49"/>
      <c r="F611" s="31"/>
      <c r="H611" s="28"/>
      <c r="I611" s="31"/>
      <c r="J611" s="31"/>
      <c r="K611" s="31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  <c r="Y611" s="28"/>
      <c r="Z611" s="28"/>
      <c r="AA611" s="28"/>
      <c r="AB611" s="28"/>
      <c r="AC611" s="28"/>
    </row>
    <row r="612" spans="1:29" ht="15.75">
      <c r="A612" s="50"/>
      <c r="B612" s="49"/>
      <c r="F612" s="31"/>
      <c r="H612" s="28"/>
      <c r="I612" s="31"/>
      <c r="J612" s="31"/>
      <c r="K612" s="31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  <c r="Y612" s="28"/>
      <c r="Z612" s="28"/>
      <c r="AA612" s="28"/>
      <c r="AB612" s="28"/>
      <c r="AC612" s="28"/>
    </row>
    <row r="613" spans="1:29" ht="15.75">
      <c r="A613" s="50"/>
      <c r="B613" s="49"/>
      <c r="F613" s="31"/>
      <c r="H613" s="28"/>
      <c r="I613" s="31"/>
      <c r="J613" s="31"/>
      <c r="K613" s="31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  <c r="Y613" s="28"/>
      <c r="Z613" s="28"/>
      <c r="AA613" s="28"/>
      <c r="AB613" s="28"/>
      <c r="AC613" s="28"/>
    </row>
    <row r="614" spans="1:29" ht="15.75">
      <c r="A614" s="50"/>
      <c r="B614" s="49"/>
      <c r="F614" s="31"/>
      <c r="H614" s="28"/>
      <c r="I614" s="31"/>
      <c r="J614" s="31"/>
      <c r="K614" s="31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  <c r="Y614" s="28"/>
      <c r="Z614" s="28"/>
      <c r="AA614" s="28"/>
      <c r="AB614" s="28"/>
      <c r="AC614" s="28"/>
    </row>
    <row r="615" spans="1:29" ht="15.75">
      <c r="A615" s="50"/>
      <c r="B615" s="49"/>
      <c r="F615" s="31"/>
      <c r="H615" s="28"/>
      <c r="I615" s="31"/>
      <c r="J615" s="31"/>
      <c r="K615" s="31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  <c r="Y615" s="28"/>
      <c r="Z615" s="28"/>
      <c r="AA615" s="28"/>
      <c r="AB615" s="28"/>
      <c r="AC615" s="28"/>
    </row>
    <row r="616" spans="1:29" ht="15.75">
      <c r="A616" s="50"/>
      <c r="B616" s="49"/>
      <c r="F616" s="31"/>
      <c r="H616" s="28"/>
      <c r="I616" s="31"/>
      <c r="J616" s="31"/>
      <c r="K616" s="31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  <c r="Y616" s="28"/>
      <c r="Z616" s="28"/>
      <c r="AA616" s="28"/>
      <c r="AB616" s="28"/>
      <c r="AC616" s="28"/>
    </row>
    <row r="617" spans="1:29" ht="15.75">
      <c r="A617" s="50"/>
      <c r="B617" s="49"/>
      <c r="F617" s="31"/>
      <c r="H617" s="28"/>
      <c r="I617" s="31"/>
      <c r="J617" s="31"/>
      <c r="K617" s="31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  <c r="Y617" s="28"/>
      <c r="Z617" s="28"/>
      <c r="AA617" s="28"/>
      <c r="AB617" s="28"/>
      <c r="AC617" s="28"/>
    </row>
    <row r="618" spans="1:29" ht="15.75">
      <c r="A618" s="50"/>
      <c r="B618" s="49"/>
      <c r="F618" s="31"/>
      <c r="H618" s="28"/>
      <c r="I618" s="31"/>
      <c r="J618" s="31"/>
      <c r="K618" s="31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  <c r="Y618" s="28"/>
      <c r="Z618" s="28"/>
      <c r="AA618" s="28"/>
      <c r="AB618" s="28"/>
      <c r="AC618" s="28"/>
    </row>
    <row r="619" spans="1:29" ht="15.75">
      <c r="A619" s="50"/>
      <c r="B619" s="49"/>
      <c r="F619" s="31"/>
      <c r="H619" s="28"/>
      <c r="I619" s="31"/>
      <c r="J619" s="31"/>
      <c r="K619" s="31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  <c r="Y619" s="28"/>
      <c r="Z619" s="28"/>
      <c r="AA619" s="28"/>
      <c r="AB619" s="28"/>
      <c r="AC619" s="28"/>
    </row>
    <row r="620" spans="1:29" ht="15.75">
      <c r="A620" s="50"/>
      <c r="B620" s="49"/>
      <c r="F620" s="31"/>
      <c r="H620" s="28"/>
      <c r="I620" s="31"/>
      <c r="J620" s="31"/>
      <c r="K620" s="31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  <c r="Y620" s="28"/>
      <c r="Z620" s="28"/>
      <c r="AA620" s="28"/>
      <c r="AB620" s="28"/>
      <c r="AC620" s="28"/>
    </row>
    <row r="621" spans="1:29" ht="15.75">
      <c r="A621" s="50"/>
      <c r="B621" s="49"/>
      <c r="F621" s="31"/>
      <c r="H621" s="28"/>
      <c r="I621" s="31"/>
      <c r="J621" s="31"/>
      <c r="K621" s="31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  <c r="Y621" s="28"/>
      <c r="Z621" s="28"/>
      <c r="AA621" s="28"/>
      <c r="AB621" s="28"/>
      <c r="AC621" s="28"/>
    </row>
    <row r="622" spans="1:29" ht="15.75">
      <c r="A622" s="50"/>
      <c r="B622" s="49"/>
      <c r="F622" s="31"/>
      <c r="H622" s="28"/>
      <c r="I622" s="31"/>
      <c r="J622" s="31"/>
      <c r="K622" s="31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  <c r="Y622" s="28"/>
      <c r="Z622" s="28"/>
      <c r="AA622" s="28"/>
      <c r="AB622" s="28"/>
      <c r="AC622" s="28"/>
    </row>
    <row r="623" spans="1:29" ht="15.75">
      <c r="A623" s="50"/>
      <c r="B623" s="49"/>
      <c r="F623" s="31"/>
      <c r="H623" s="28"/>
      <c r="I623" s="31"/>
      <c r="J623" s="31"/>
      <c r="K623" s="31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  <c r="Y623" s="28"/>
      <c r="Z623" s="28"/>
      <c r="AA623" s="28"/>
      <c r="AB623" s="28"/>
      <c r="AC623" s="28"/>
    </row>
    <row r="624" spans="1:29" ht="15.75">
      <c r="A624" s="50"/>
      <c r="B624" s="49"/>
      <c r="F624" s="31"/>
      <c r="H624" s="28"/>
      <c r="I624" s="31"/>
      <c r="J624" s="31"/>
      <c r="K624" s="31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  <c r="Y624" s="28"/>
      <c r="Z624" s="28"/>
      <c r="AA624" s="28"/>
      <c r="AB624" s="28"/>
      <c r="AC624" s="28"/>
    </row>
    <row r="625" spans="1:29" ht="15.75">
      <c r="A625" s="50"/>
      <c r="B625" s="49"/>
      <c r="F625" s="31"/>
      <c r="H625" s="28"/>
      <c r="I625" s="31"/>
      <c r="J625" s="31"/>
      <c r="K625" s="31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  <c r="Y625" s="28"/>
      <c r="Z625" s="28"/>
      <c r="AA625" s="28"/>
      <c r="AB625" s="28"/>
      <c r="AC625" s="28"/>
    </row>
    <row r="626" spans="1:29" ht="15.75">
      <c r="A626" s="50"/>
      <c r="B626" s="49"/>
      <c r="F626" s="31"/>
      <c r="H626" s="28"/>
      <c r="I626" s="31"/>
      <c r="J626" s="31"/>
      <c r="K626" s="31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  <c r="Y626" s="28"/>
      <c r="Z626" s="28"/>
      <c r="AA626" s="28"/>
      <c r="AB626" s="28"/>
      <c r="AC626" s="28"/>
    </row>
    <row r="627" spans="1:29" ht="15.75">
      <c r="A627" s="50"/>
      <c r="B627" s="49"/>
      <c r="F627" s="31"/>
      <c r="H627" s="28"/>
      <c r="I627" s="31"/>
      <c r="J627" s="31"/>
      <c r="K627" s="31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  <c r="Y627" s="28"/>
      <c r="Z627" s="28"/>
      <c r="AA627" s="28"/>
      <c r="AB627" s="28"/>
      <c r="AC627" s="28"/>
    </row>
    <row r="628" spans="1:29" ht="15.75">
      <c r="A628" s="50"/>
      <c r="B628" s="49"/>
      <c r="F628" s="31"/>
      <c r="H628" s="28"/>
      <c r="I628" s="31"/>
      <c r="J628" s="31"/>
      <c r="K628" s="31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  <c r="Y628" s="28"/>
      <c r="Z628" s="28"/>
      <c r="AA628" s="28"/>
      <c r="AB628" s="28"/>
      <c r="AC628" s="28"/>
    </row>
    <row r="629" spans="1:29" ht="15.75">
      <c r="A629" s="50"/>
      <c r="B629" s="49"/>
      <c r="F629" s="31"/>
      <c r="H629" s="28"/>
      <c r="I629" s="31"/>
      <c r="J629" s="31"/>
      <c r="K629" s="31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  <c r="Y629" s="28"/>
      <c r="Z629" s="28"/>
      <c r="AA629" s="28"/>
      <c r="AB629" s="28"/>
      <c r="AC629" s="28"/>
    </row>
    <row r="630" spans="1:29" ht="15.75">
      <c r="A630" s="50"/>
      <c r="B630" s="49"/>
      <c r="F630" s="31"/>
      <c r="H630" s="28"/>
      <c r="I630" s="31"/>
      <c r="J630" s="31"/>
      <c r="K630" s="31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  <c r="Y630" s="28"/>
      <c r="Z630" s="28"/>
      <c r="AA630" s="28"/>
      <c r="AB630" s="28"/>
      <c r="AC630" s="28"/>
    </row>
    <row r="631" spans="1:29" ht="15.75">
      <c r="A631" s="50"/>
      <c r="B631" s="49"/>
      <c r="F631" s="31"/>
      <c r="H631" s="28"/>
      <c r="I631" s="31"/>
      <c r="J631" s="31"/>
      <c r="K631" s="31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  <c r="Y631" s="28"/>
      <c r="Z631" s="28"/>
      <c r="AA631" s="28"/>
      <c r="AB631" s="28"/>
      <c r="AC631" s="28"/>
    </row>
    <row r="632" spans="1:29" ht="15.75">
      <c r="A632" s="50"/>
      <c r="B632" s="49"/>
      <c r="F632" s="31"/>
      <c r="H632" s="28"/>
      <c r="I632" s="31"/>
      <c r="J632" s="31"/>
      <c r="K632" s="31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  <c r="Y632" s="28"/>
      <c r="Z632" s="28"/>
      <c r="AA632" s="28"/>
      <c r="AB632" s="28"/>
      <c r="AC632" s="28"/>
    </row>
    <row r="633" spans="1:29" ht="15.75">
      <c r="A633" s="50"/>
      <c r="B633" s="49"/>
      <c r="F633" s="31"/>
      <c r="H633" s="28"/>
      <c r="I633" s="31"/>
      <c r="J633" s="31"/>
      <c r="K633" s="31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  <c r="Y633" s="28"/>
      <c r="Z633" s="28"/>
      <c r="AA633" s="28"/>
      <c r="AB633" s="28"/>
      <c r="AC633" s="28"/>
    </row>
    <row r="634" spans="1:29" ht="15.75">
      <c r="A634" s="50"/>
      <c r="B634" s="49"/>
      <c r="F634" s="31"/>
      <c r="H634" s="28"/>
      <c r="I634" s="31"/>
      <c r="J634" s="31"/>
      <c r="K634" s="31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  <c r="Y634" s="28"/>
      <c r="Z634" s="28"/>
      <c r="AA634" s="28"/>
      <c r="AB634" s="28"/>
      <c r="AC634" s="28"/>
    </row>
    <row r="635" spans="1:29" ht="15.75">
      <c r="A635" s="50"/>
      <c r="B635" s="49"/>
      <c r="F635" s="31"/>
      <c r="H635" s="28"/>
      <c r="I635" s="31"/>
      <c r="J635" s="31"/>
      <c r="K635" s="31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  <c r="Y635" s="28"/>
      <c r="Z635" s="28"/>
      <c r="AA635" s="28"/>
      <c r="AB635" s="28"/>
      <c r="AC635" s="28"/>
    </row>
    <row r="636" spans="1:29" ht="15.75">
      <c r="A636" s="50"/>
      <c r="B636" s="49"/>
      <c r="F636" s="31"/>
      <c r="H636" s="28"/>
      <c r="I636" s="31"/>
      <c r="J636" s="31"/>
      <c r="K636" s="31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  <c r="Y636" s="28"/>
      <c r="Z636" s="28"/>
      <c r="AA636" s="28"/>
      <c r="AB636" s="28"/>
      <c r="AC636" s="28"/>
    </row>
    <row r="637" spans="1:29" ht="15.75">
      <c r="A637" s="50"/>
      <c r="B637" s="49"/>
      <c r="F637" s="31"/>
      <c r="H637" s="28"/>
      <c r="I637" s="31"/>
      <c r="J637" s="31"/>
      <c r="K637" s="31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  <c r="Y637" s="28"/>
      <c r="Z637" s="28"/>
      <c r="AA637" s="28"/>
      <c r="AB637" s="28"/>
      <c r="AC637" s="28"/>
    </row>
    <row r="638" spans="1:29" ht="15.75">
      <c r="A638" s="50"/>
      <c r="B638" s="49"/>
      <c r="F638" s="31"/>
      <c r="H638" s="28"/>
      <c r="I638" s="31"/>
      <c r="J638" s="31"/>
      <c r="K638" s="31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  <c r="Y638" s="28"/>
      <c r="Z638" s="28"/>
      <c r="AA638" s="28"/>
      <c r="AB638" s="28"/>
      <c r="AC638" s="28"/>
    </row>
    <row r="639" spans="1:29" ht="15.75">
      <c r="A639" s="50"/>
      <c r="B639" s="49"/>
      <c r="F639" s="31"/>
      <c r="H639" s="28"/>
      <c r="I639" s="31"/>
      <c r="J639" s="31"/>
      <c r="K639" s="31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  <c r="Y639" s="28"/>
      <c r="Z639" s="28"/>
      <c r="AA639" s="28"/>
      <c r="AB639" s="28"/>
      <c r="AC639" s="28"/>
    </row>
    <row r="640" spans="1:29" ht="15.75">
      <c r="A640" s="50"/>
      <c r="B640" s="49"/>
      <c r="F640" s="31"/>
      <c r="H640" s="28"/>
      <c r="I640" s="31"/>
      <c r="J640" s="31"/>
      <c r="K640" s="31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  <c r="Y640" s="28"/>
      <c r="Z640" s="28"/>
      <c r="AA640" s="28"/>
      <c r="AB640" s="28"/>
      <c r="AC640" s="28"/>
    </row>
    <row r="641" spans="1:29" ht="15.75">
      <c r="A641" s="50"/>
      <c r="B641" s="49"/>
      <c r="F641" s="31"/>
      <c r="H641" s="28"/>
      <c r="I641" s="31"/>
      <c r="J641" s="31"/>
      <c r="K641" s="31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  <c r="Y641" s="28"/>
      <c r="Z641" s="28"/>
      <c r="AA641" s="28"/>
      <c r="AB641" s="28"/>
      <c r="AC641" s="28"/>
    </row>
    <row r="642" spans="1:29" ht="15.75">
      <c r="A642" s="50"/>
      <c r="B642" s="49"/>
      <c r="F642" s="31"/>
      <c r="H642" s="28"/>
      <c r="I642" s="31"/>
      <c r="J642" s="31"/>
      <c r="K642" s="31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  <c r="Y642" s="28"/>
      <c r="Z642" s="28"/>
      <c r="AA642" s="28"/>
      <c r="AB642" s="28"/>
      <c r="AC642" s="28"/>
    </row>
    <row r="643" spans="1:29" ht="15.75">
      <c r="A643" s="50"/>
      <c r="B643" s="49"/>
      <c r="F643" s="31"/>
      <c r="H643" s="28"/>
      <c r="I643" s="31"/>
      <c r="J643" s="31"/>
      <c r="K643" s="31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  <c r="Y643" s="28"/>
      <c r="Z643" s="28"/>
      <c r="AA643" s="28"/>
      <c r="AB643" s="28"/>
      <c r="AC643" s="28"/>
    </row>
    <row r="644" spans="1:29" ht="15.75">
      <c r="A644" s="50"/>
      <c r="B644" s="49"/>
      <c r="F644" s="31"/>
      <c r="H644" s="28"/>
      <c r="I644" s="31"/>
      <c r="J644" s="31"/>
      <c r="K644" s="31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  <c r="Y644" s="28"/>
      <c r="Z644" s="28"/>
      <c r="AA644" s="28"/>
      <c r="AB644" s="28"/>
      <c r="AC644" s="28"/>
    </row>
    <row r="645" spans="1:29" ht="15.75">
      <c r="A645" s="50"/>
      <c r="B645" s="49"/>
      <c r="F645" s="31"/>
      <c r="H645" s="28"/>
      <c r="I645" s="31"/>
      <c r="J645" s="31"/>
      <c r="K645" s="31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  <c r="Y645" s="28"/>
      <c r="Z645" s="28"/>
      <c r="AA645" s="28"/>
      <c r="AB645" s="28"/>
      <c r="AC645" s="28"/>
    </row>
    <row r="646" spans="1:29" ht="15.75">
      <c r="A646" s="50"/>
      <c r="B646" s="49"/>
      <c r="F646" s="31"/>
      <c r="H646" s="28"/>
      <c r="I646" s="31"/>
      <c r="J646" s="31"/>
      <c r="K646" s="31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  <c r="Y646" s="28"/>
      <c r="Z646" s="28"/>
      <c r="AA646" s="28"/>
      <c r="AB646" s="28"/>
      <c r="AC646" s="28"/>
    </row>
    <row r="647" spans="1:29" ht="15.75">
      <c r="A647" s="50"/>
      <c r="B647" s="49"/>
      <c r="F647" s="31"/>
      <c r="H647" s="28"/>
      <c r="I647" s="31"/>
      <c r="J647" s="31"/>
      <c r="K647" s="31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  <c r="Y647" s="28"/>
      <c r="Z647" s="28"/>
      <c r="AA647" s="28"/>
      <c r="AB647" s="28"/>
      <c r="AC647" s="28"/>
    </row>
    <row r="648" spans="1:29" ht="15.75">
      <c r="A648" s="50"/>
      <c r="B648" s="49"/>
      <c r="F648" s="31"/>
      <c r="H648" s="28"/>
      <c r="I648" s="31"/>
      <c r="J648" s="31"/>
      <c r="K648" s="31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  <c r="Y648" s="28"/>
      <c r="Z648" s="28"/>
      <c r="AA648" s="28"/>
      <c r="AB648" s="28"/>
      <c r="AC648" s="28"/>
    </row>
    <row r="649" spans="1:29" ht="15.75">
      <c r="A649" s="50"/>
      <c r="B649" s="49"/>
      <c r="F649" s="31"/>
      <c r="H649" s="28"/>
      <c r="I649" s="31"/>
      <c r="J649" s="31"/>
      <c r="K649" s="31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  <c r="Y649" s="28"/>
      <c r="Z649" s="28"/>
      <c r="AA649" s="28"/>
      <c r="AB649" s="28"/>
      <c r="AC649" s="28"/>
    </row>
    <row r="650" spans="1:29" ht="15.75">
      <c r="A650" s="50"/>
      <c r="B650" s="49"/>
      <c r="F650" s="31"/>
      <c r="H650" s="28"/>
      <c r="I650" s="31"/>
      <c r="J650" s="31"/>
      <c r="K650" s="31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  <c r="Y650" s="28"/>
      <c r="Z650" s="28"/>
      <c r="AA650" s="28"/>
      <c r="AB650" s="28"/>
      <c r="AC650" s="28"/>
    </row>
    <row r="651" spans="1:29" ht="15.75">
      <c r="A651" s="50"/>
      <c r="B651" s="49"/>
      <c r="F651" s="31"/>
      <c r="H651" s="28"/>
      <c r="I651" s="31"/>
      <c r="J651" s="31"/>
      <c r="K651" s="31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  <c r="Y651" s="28"/>
      <c r="Z651" s="28"/>
      <c r="AA651" s="28"/>
      <c r="AB651" s="28"/>
      <c r="AC651" s="28"/>
    </row>
    <row r="652" spans="1:29" ht="15.75">
      <c r="A652" s="50"/>
      <c r="B652" s="49"/>
      <c r="F652" s="31"/>
      <c r="H652" s="28"/>
      <c r="I652" s="31"/>
      <c r="J652" s="31"/>
      <c r="K652" s="31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  <c r="Y652" s="28"/>
      <c r="Z652" s="28"/>
      <c r="AA652" s="28"/>
      <c r="AB652" s="28"/>
      <c r="AC652" s="28"/>
    </row>
    <row r="653" spans="1:29" ht="15.75">
      <c r="A653" s="50"/>
      <c r="B653" s="49"/>
      <c r="F653" s="31"/>
      <c r="H653" s="28"/>
      <c r="I653" s="31"/>
      <c r="J653" s="31"/>
      <c r="K653" s="31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  <c r="Y653" s="28"/>
      <c r="Z653" s="28"/>
      <c r="AA653" s="28"/>
      <c r="AB653" s="28"/>
      <c r="AC653" s="28"/>
    </row>
    <row r="654" spans="1:29" ht="15.75">
      <c r="A654" s="50"/>
      <c r="B654" s="49"/>
      <c r="F654" s="31"/>
      <c r="H654" s="28"/>
      <c r="I654" s="31"/>
      <c r="J654" s="31"/>
      <c r="K654" s="31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  <c r="Y654" s="28"/>
      <c r="Z654" s="28"/>
      <c r="AA654" s="28"/>
      <c r="AB654" s="28"/>
      <c r="AC654" s="28"/>
    </row>
    <row r="655" spans="1:29" ht="15.75">
      <c r="A655" s="50"/>
      <c r="B655" s="49"/>
      <c r="F655" s="31"/>
      <c r="H655" s="28"/>
      <c r="I655" s="31"/>
      <c r="J655" s="31"/>
      <c r="K655" s="31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  <c r="Y655" s="28"/>
      <c r="Z655" s="28"/>
      <c r="AA655" s="28"/>
      <c r="AB655" s="28"/>
      <c r="AC655" s="28"/>
    </row>
    <row r="656" spans="1:29" ht="15.75">
      <c r="A656" s="50"/>
      <c r="B656" s="49"/>
      <c r="F656" s="31"/>
      <c r="H656" s="28"/>
      <c r="I656" s="31"/>
      <c r="J656" s="31"/>
      <c r="K656" s="31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  <c r="Y656" s="28"/>
      <c r="Z656" s="28"/>
      <c r="AA656" s="28"/>
      <c r="AB656" s="28"/>
      <c r="AC656" s="28"/>
    </row>
    <row r="657" spans="1:29" ht="15.75">
      <c r="A657" s="50"/>
      <c r="B657" s="49"/>
      <c r="F657" s="31"/>
      <c r="H657" s="28"/>
      <c r="I657" s="31"/>
      <c r="J657" s="31"/>
      <c r="K657" s="31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  <c r="Y657" s="28"/>
      <c r="Z657" s="28"/>
      <c r="AA657" s="28"/>
      <c r="AB657" s="28"/>
      <c r="AC657" s="28"/>
    </row>
    <row r="658" spans="1:29" ht="15.75">
      <c r="A658" s="50"/>
      <c r="B658" s="49"/>
      <c r="F658" s="31"/>
      <c r="H658" s="28"/>
      <c r="I658" s="31"/>
      <c r="J658" s="31"/>
      <c r="K658" s="31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  <c r="Y658" s="28"/>
      <c r="Z658" s="28"/>
      <c r="AA658" s="28"/>
      <c r="AB658" s="28"/>
      <c r="AC658" s="28"/>
    </row>
    <row r="659" spans="1:29" ht="15.75">
      <c r="A659" s="50"/>
      <c r="B659" s="49"/>
      <c r="F659" s="31"/>
      <c r="H659" s="28"/>
      <c r="I659" s="31"/>
      <c r="J659" s="31"/>
      <c r="K659" s="31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  <c r="Y659" s="28"/>
      <c r="Z659" s="28"/>
      <c r="AA659" s="28"/>
      <c r="AB659" s="28"/>
      <c r="AC659" s="28"/>
    </row>
    <row r="660" spans="1:29" ht="15.75">
      <c r="A660" s="50"/>
      <c r="B660" s="49"/>
      <c r="F660" s="31"/>
      <c r="H660" s="28"/>
      <c r="I660" s="31"/>
      <c r="J660" s="31"/>
      <c r="K660" s="31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  <c r="Y660" s="28"/>
      <c r="Z660" s="28"/>
      <c r="AA660" s="28"/>
      <c r="AB660" s="28"/>
      <c r="AC660" s="28"/>
    </row>
    <row r="661" spans="1:29" ht="15.75">
      <c r="A661" s="50"/>
      <c r="B661" s="49"/>
      <c r="F661" s="31"/>
      <c r="H661" s="28"/>
      <c r="I661" s="31"/>
      <c r="J661" s="31"/>
      <c r="K661" s="31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  <c r="Y661" s="28"/>
      <c r="Z661" s="28"/>
      <c r="AA661" s="28"/>
      <c r="AB661" s="28"/>
      <c r="AC661" s="28"/>
    </row>
    <row r="662" spans="1:29" ht="15.75">
      <c r="A662" s="50"/>
      <c r="B662" s="49"/>
      <c r="F662" s="31"/>
      <c r="H662" s="28"/>
      <c r="I662" s="31"/>
      <c r="J662" s="31"/>
      <c r="K662" s="31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  <c r="Y662" s="28"/>
      <c r="Z662" s="28"/>
      <c r="AA662" s="28"/>
      <c r="AB662" s="28"/>
      <c r="AC662" s="28"/>
    </row>
    <row r="663" spans="1:29" ht="15.75">
      <c r="A663" s="50"/>
      <c r="B663" s="49"/>
      <c r="F663" s="31"/>
      <c r="H663" s="28"/>
      <c r="I663" s="31"/>
      <c r="J663" s="31"/>
      <c r="K663" s="31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  <c r="Y663" s="28"/>
      <c r="Z663" s="28"/>
      <c r="AA663" s="28"/>
      <c r="AB663" s="28"/>
      <c r="AC663" s="28"/>
    </row>
    <row r="664" spans="1:29" ht="15.75">
      <c r="A664" s="50"/>
      <c r="B664" s="49"/>
      <c r="F664" s="31"/>
      <c r="H664" s="28"/>
      <c r="I664" s="31"/>
      <c r="J664" s="31"/>
      <c r="K664" s="31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  <c r="Y664" s="28"/>
      <c r="Z664" s="28"/>
      <c r="AA664" s="28"/>
      <c r="AB664" s="28"/>
      <c r="AC664" s="28"/>
    </row>
    <row r="665" spans="1:29" ht="15.75">
      <c r="A665" s="50"/>
      <c r="B665" s="49"/>
      <c r="F665" s="31"/>
      <c r="H665" s="28"/>
      <c r="I665" s="31"/>
      <c r="J665" s="31"/>
      <c r="K665" s="31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  <c r="Y665" s="28"/>
      <c r="Z665" s="28"/>
      <c r="AA665" s="28"/>
      <c r="AB665" s="28"/>
      <c r="AC665" s="28"/>
    </row>
    <row r="666" spans="1:29" ht="15.75">
      <c r="A666" s="50"/>
      <c r="B666" s="49"/>
      <c r="F666" s="31"/>
      <c r="H666" s="28"/>
      <c r="I666" s="31"/>
      <c r="J666" s="31"/>
      <c r="K666" s="31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  <c r="Y666" s="28"/>
      <c r="Z666" s="28"/>
      <c r="AA666" s="28"/>
      <c r="AB666" s="28"/>
      <c r="AC666" s="28"/>
    </row>
    <row r="667" spans="1:29" ht="15.75">
      <c r="A667" s="50"/>
      <c r="B667" s="49"/>
      <c r="F667" s="31"/>
      <c r="H667" s="28"/>
      <c r="I667" s="31"/>
      <c r="J667" s="31"/>
      <c r="K667" s="31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  <c r="Y667" s="28"/>
      <c r="Z667" s="28"/>
      <c r="AA667" s="28"/>
      <c r="AB667" s="28"/>
      <c r="AC667" s="28"/>
    </row>
    <row r="668" spans="1:29" ht="15.75">
      <c r="A668" s="50"/>
      <c r="B668" s="49"/>
      <c r="F668" s="31"/>
      <c r="H668" s="28"/>
      <c r="I668" s="31"/>
      <c r="J668" s="31"/>
      <c r="K668" s="31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  <c r="Y668" s="28"/>
      <c r="Z668" s="28"/>
      <c r="AA668" s="28"/>
      <c r="AB668" s="28"/>
      <c r="AC668" s="28"/>
    </row>
    <row r="669" spans="1:29" ht="15.75">
      <c r="A669" s="50"/>
      <c r="B669" s="49"/>
      <c r="F669" s="31"/>
      <c r="H669" s="28"/>
      <c r="I669" s="31"/>
      <c r="J669" s="31"/>
      <c r="K669" s="31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  <c r="Y669" s="28"/>
      <c r="Z669" s="28"/>
      <c r="AA669" s="28"/>
      <c r="AB669" s="28"/>
      <c r="AC669" s="28"/>
    </row>
    <row r="670" spans="1:29" ht="15.75">
      <c r="A670" s="50"/>
      <c r="B670" s="49"/>
      <c r="F670" s="31"/>
      <c r="H670" s="28"/>
      <c r="I670" s="31"/>
      <c r="J670" s="31"/>
      <c r="K670" s="31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  <c r="Y670" s="28"/>
      <c r="Z670" s="28"/>
      <c r="AA670" s="28"/>
      <c r="AB670" s="28"/>
      <c r="AC670" s="28"/>
    </row>
    <row r="671" spans="1:29" ht="15.75">
      <c r="A671" s="50"/>
      <c r="B671" s="49"/>
      <c r="F671" s="31"/>
      <c r="H671" s="28"/>
      <c r="I671" s="31"/>
      <c r="J671" s="31"/>
      <c r="K671" s="31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  <c r="Y671" s="28"/>
      <c r="Z671" s="28"/>
      <c r="AA671" s="28"/>
      <c r="AB671" s="28"/>
      <c r="AC671" s="28"/>
    </row>
    <row r="672" spans="1:29" ht="15.75">
      <c r="A672" s="50"/>
      <c r="B672" s="49"/>
      <c r="F672" s="31"/>
      <c r="H672" s="28"/>
      <c r="I672" s="31"/>
      <c r="J672" s="31"/>
      <c r="K672" s="31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  <c r="Y672" s="28"/>
      <c r="Z672" s="28"/>
      <c r="AA672" s="28"/>
      <c r="AB672" s="28"/>
      <c r="AC672" s="28"/>
    </row>
    <row r="673" spans="1:29" ht="15.75">
      <c r="A673" s="50"/>
      <c r="B673" s="49"/>
      <c r="F673" s="31"/>
      <c r="H673" s="28"/>
      <c r="I673" s="31"/>
      <c r="J673" s="31"/>
      <c r="K673" s="31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  <c r="Y673" s="28"/>
      <c r="Z673" s="28"/>
      <c r="AA673" s="28"/>
      <c r="AB673" s="28"/>
      <c r="AC673" s="28"/>
    </row>
    <row r="674" spans="1:29" ht="15.75">
      <c r="A674" s="50"/>
      <c r="B674" s="49"/>
      <c r="F674" s="31"/>
      <c r="H674" s="28"/>
      <c r="I674" s="31"/>
      <c r="J674" s="31"/>
      <c r="K674" s="31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  <c r="Y674" s="28"/>
      <c r="Z674" s="28"/>
      <c r="AA674" s="28"/>
      <c r="AB674" s="28"/>
      <c r="AC674" s="28"/>
    </row>
    <row r="675" spans="1:29" ht="15.75">
      <c r="A675" s="50"/>
      <c r="B675" s="49"/>
      <c r="F675" s="31"/>
      <c r="H675" s="28"/>
      <c r="I675" s="31"/>
      <c r="J675" s="31"/>
      <c r="K675" s="31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  <c r="Y675" s="28"/>
      <c r="Z675" s="28"/>
      <c r="AA675" s="28"/>
      <c r="AB675" s="28"/>
      <c r="AC675" s="28"/>
    </row>
    <row r="676" spans="1:29" ht="15.75">
      <c r="A676" s="50"/>
      <c r="B676" s="49"/>
      <c r="F676" s="31"/>
      <c r="H676" s="28"/>
      <c r="I676" s="31"/>
      <c r="J676" s="31"/>
      <c r="K676" s="31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  <c r="Y676" s="28"/>
      <c r="Z676" s="28"/>
      <c r="AA676" s="28"/>
      <c r="AB676" s="28"/>
      <c r="AC676" s="28"/>
    </row>
    <row r="677" spans="1:29" ht="15.75">
      <c r="A677" s="50"/>
      <c r="B677" s="49"/>
      <c r="F677" s="31"/>
      <c r="H677" s="28"/>
      <c r="I677" s="31"/>
      <c r="J677" s="31"/>
      <c r="K677" s="31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  <c r="Y677" s="28"/>
      <c r="Z677" s="28"/>
      <c r="AA677" s="28"/>
      <c r="AB677" s="28"/>
      <c r="AC677" s="28"/>
    </row>
    <row r="678" spans="1:29" ht="15.75">
      <c r="A678" s="50"/>
      <c r="B678" s="49"/>
      <c r="F678" s="31"/>
      <c r="H678" s="28"/>
      <c r="I678" s="31"/>
      <c r="J678" s="31"/>
      <c r="K678" s="31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  <c r="Y678" s="28"/>
      <c r="Z678" s="28"/>
      <c r="AA678" s="28"/>
      <c r="AB678" s="28"/>
      <c r="AC678" s="28"/>
    </row>
    <row r="679" spans="1:29" ht="15.75">
      <c r="A679" s="50"/>
      <c r="B679" s="49"/>
      <c r="F679" s="31"/>
      <c r="H679" s="28"/>
      <c r="I679" s="31"/>
      <c r="J679" s="31"/>
      <c r="K679" s="31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  <c r="Y679" s="28"/>
      <c r="Z679" s="28"/>
      <c r="AA679" s="28"/>
      <c r="AB679" s="28"/>
      <c r="AC679" s="28"/>
    </row>
    <row r="680" spans="1:29" ht="15.75">
      <c r="A680" s="50"/>
      <c r="B680" s="49"/>
      <c r="F680" s="31"/>
      <c r="H680" s="28"/>
      <c r="I680" s="31"/>
      <c r="J680" s="31"/>
      <c r="K680" s="31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  <c r="Y680" s="28"/>
      <c r="Z680" s="28"/>
      <c r="AA680" s="28"/>
      <c r="AB680" s="28"/>
      <c r="AC680" s="28"/>
    </row>
    <row r="681" spans="1:29" ht="15.75">
      <c r="A681" s="50"/>
      <c r="B681" s="49"/>
      <c r="F681" s="31"/>
      <c r="H681" s="28"/>
      <c r="I681" s="31"/>
      <c r="J681" s="31"/>
      <c r="K681" s="31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  <c r="Y681" s="28"/>
      <c r="Z681" s="28"/>
      <c r="AA681" s="28"/>
      <c r="AB681" s="28"/>
      <c r="AC681" s="28"/>
    </row>
    <row r="682" spans="1:29" ht="15.75">
      <c r="A682" s="50"/>
      <c r="B682" s="49"/>
      <c r="F682" s="31"/>
      <c r="H682" s="28"/>
      <c r="I682" s="31"/>
      <c r="J682" s="31"/>
      <c r="K682" s="31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  <c r="Y682" s="28"/>
      <c r="Z682" s="28"/>
      <c r="AA682" s="28"/>
      <c r="AB682" s="28"/>
      <c r="AC682" s="28"/>
    </row>
    <row r="683" spans="1:29" ht="15.75">
      <c r="A683" s="50"/>
      <c r="B683" s="49"/>
      <c r="F683" s="31"/>
      <c r="H683" s="28"/>
      <c r="I683" s="31"/>
      <c r="J683" s="31"/>
      <c r="K683" s="31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  <c r="Y683" s="28"/>
      <c r="Z683" s="28"/>
      <c r="AA683" s="28"/>
      <c r="AB683" s="28"/>
      <c r="AC683" s="28"/>
    </row>
    <row r="684" spans="1:29" ht="15.75">
      <c r="A684" s="50"/>
      <c r="B684" s="49"/>
      <c r="F684" s="31"/>
      <c r="H684" s="28"/>
      <c r="I684" s="31"/>
      <c r="J684" s="31"/>
      <c r="K684" s="31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  <c r="Y684" s="28"/>
      <c r="Z684" s="28"/>
      <c r="AA684" s="28"/>
      <c r="AB684" s="28"/>
      <c r="AC684" s="28"/>
    </row>
    <row r="685" spans="1:29" ht="15.75">
      <c r="A685" s="50"/>
      <c r="B685" s="49"/>
      <c r="F685" s="31"/>
      <c r="H685" s="28"/>
      <c r="I685" s="31"/>
      <c r="J685" s="31"/>
      <c r="K685" s="31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  <c r="Y685" s="28"/>
      <c r="Z685" s="28"/>
      <c r="AA685" s="28"/>
      <c r="AB685" s="28"/>
      <c r="AC685" s="28"/>
    </row>
    <row r="686" spans="1:29" ht="15.75">
      <c r="A686" s="50"/>
      <c r="B686" s="49"/>
      <c r="F686" s="31"/>
      <c r="H686" s="28"/>
      <c r="I686" s="31"/>
      <c r="J686" s="31"/>
      <c r="K686" s="31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  <c r="Y686" s="28"/>
      <c r="Z686" s="28"/>
      <c r="AA686" s="28"/>
      <c r="AB686" s="28"/>
      <c r="AC686" s="28"/>
    </row>
    <row r="687" spans="1:29" ht="15.75">
      <c r="A687" s="50"/>
      <c r="B687" s="49"/>
      <c r="F687" s="31"/>
      <c r="H687" s="28"/>
      <c r="I687" s="31"/>
      <c r="J687" s="31"/>
      <c r="K687" s="31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  <c r="Y687" s="28"/>
      <c r="Z687" s="28"/>
      <c r="AA687" s="28"/>
      <c r="AB687" s="28"/>
      <c r="AC687" s="28"/>
    </row>
    <row r="688" spans="1:29" ht="15.75">
      <c r="A688" s="50"/>
      <c r="B688" s="49"/>
      <c r="F688" s="31"/>
      <c r="H688" s="28"/>
      <c r="I688" s="31"/>
      <c r="J688" s="31"/>
      <c r="K688" s="31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  <c r="Y688" s="28"/>
      <c r="Z688" s="28"/>
      <c r="AA688" s="28"/>
      <c r="AB688" s="28"/>
      <c r="AC688" s="28"/>
    </row>
    <row r="689" spans="1:29" ht="15.75">
      <c r="A689" s="50"/>
      <c r="B689" s="49"/>
      <c r="F689" s="31"/>
      <c r="H689" s="28"/>
      <c r="I689" s="31"/>
      <c r="J689" s="31"/>
      <c r="K689" s="31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  <c r="Y689" s="28"/>
      <c r="Z689" s="28"/>
      <c r="AA689" s="28"/>
      <c r="AB689" s="28"/>
      <c r="AC689" s="28"/>
    </row>
    <row r="690" spans="1:29" ht="15.75">
      <c r="A690" s="50"/>
      <c r="B690" s="49"/>
      <c r="F690" s="31"/>
      <c r="H690" s="28"/>
      <c r="I690" s="31"/>
      <c r="J690" s="31"/>
      <c r="K690" s="31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  <c r="Y690" s="28"/>
      <c r="Z690" s="28"/>
      <c r="AA690" s="28"/>
      <c r="AB690" s="28"/>
      <c r="AC690" s="28"/>
    </row>
    <row r="691" spans="1:29" ht="15.75">
      <c r="A691" s="50"/>
      <c r="B691" s="49"/>
      <c r="F691" s="31"/>
      <c r="H691" s="28"/>
      <c r="I691" s="31"/>
      <c r="J691" s="31"/>
      <c r="K691" s="31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  <c r="Y691" s="28"/>
      <c r="Z691" s="28"/>
      <c r="AA691" s="28"/>
      <c r="AB691" s="28"/>
      <c r="AC691" s="28"/>
    </row>
    <row r="692" spans="1:29" ht="15.75">
      <c r="A692" s="50"/>
      <c r="B692" s="49"/>
      <c r="F692" s="31"/>
      <c r="H692" s="28"/>
      <c r="I692" s="31"/>
      <c r="J692" s="31"/>
      <c r="K692" s="31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  <c r="Y692" s="28"/>
      <c r="Z692" s="28"/>
      <c r="AA692" s="28"/>
      <c r="AB692" s="28"/>
      <c r="AC692" s="28"/>
    </row>
    <row r="693" spans="1:29" ht="15.75">
      <c r="A693" s="50"/>
      <c r="B693" s="49"/>
      <c r="F693" s="31"/>
      <c r="H693" s="28"/>
      <c r="I693" s="31"/>
      <c r="J693" s="31"/>
      <c r="K693" s="31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  <c r="Y693" s="28"/>
      <c r="Z693" s="28"/>
      <c r="AA693" s="28"/>
      <c r="AB693" s="28"/>
      <c r="AC693" s="28"/>
    </row>
    <row r="694" spans="1:29" ht="15.75">
      <c r="A694" s="50"/>
      <c r="B694" s="49"/>
      <c r="F694" s="31"/>
      <c r="H694" s="28"/>
      <c r="I694" s="31"/>
      <c r="J694" s="31"/>
      <c r="K694" s="31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  <c r="Y694" s="28"/>
      <c r="Z694" s="28"/>
      <c r="AA694" s="28"/>
      <c r="AB694" s="28"/>
      <c r="AC694" s="28"/>
    </row>
    <row r="695" spans="1:29" ht="15.75">
      <c r="A695" s="50"/>
      <c r="B695" s="49"/>
      <c r="F695" s="31"/>
      <c r="H695" s="28"/>
      <c r="I695" s="31"/>
      <c r="J695" s="31"/>
      <c r="K695" s="31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  <c r="Y695" s="28"/>
      <c r="Z695" s="28"/>
      <c r="AA695" s="28"/>
      <c r="AB695" s="28"/>
      <c r="AC695" s="28"/>
    </row>
    <row r="696" spans="1:29" ht="15.75">
      <c r="A696" s="50"/>
      <c r="B696" s="49"/>
      <c r="F696" s="31"/>
      <c r="H696" s="28"/>
      <c r="I696" s="31"/>
      <c r="J696" s="31"/>
      <c r="K696" s="31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  <c r="Y696" s="28"/>
      <c r="Z696" s="28"/>
      <c r="AA696" s="28"/>
      <c r="AB696" s="28"/>
      <c r="AC696" s="28"/>
    </row>
    <row r="697" spans="1:29" ht="15.75">
      <c r="A697" s="50"/>
      <c r="B697" s="49"/>
      <c r="F697" s="31"/>
      <c r="H697" s="28"/>
      <c r="I697" s="31"/>
      <c r="J697" s="31"/>
      <c r="K697" s="31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  <c r="Y697" s="28"/>
      <c r="Z697" s="28"/>
      <c r="AA697" s="28"/>
      <c r="AB697" s="28"/>
      <c r="AC697" s="28"/>
    </row>
    <row r="698" spans="1:29" ht="15.75">
      <c r="A698" s="50"/>
      <c r="B698" s="49"/>
      <c r="F698" s="31"/>
      <c r="H698" s="28"/>
      <c r="I698" s="31"/>
      <c r="J698" s="31"/>
      <c r="K698" s="31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  <c r="Y698" s="28"/>
      <c r="Z698" s="28"/>
      <c r="AA698" s="28"/>
      <c r="AB698" s="28"/>
      <c r="AC698" s="28"/>
    </row>
    <row r="699" spans="1:29" ht="15.75">
      <c r="A699" s="50"/>
      <c r="B699" s="49"/>
      <c r="F699" s="31"/>
      <c r="H699" s="28"/>
      <c r="I699" s="31"/>
      <c r="J699" s="31"/>
      <c r="K699" s="31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  <c r="Y699" s="28"/>
      <c r="Z699" s="28"/>
      <c r="AA699" s="28"/>
      <c r="AB699" s="28"/>
      <c r="AC699" s="28"/>
    </row>
    <row r="700" spans="1:29" ht="15.75">
      <c r="A700" s="50"/>
      <c r="B700" s="49"/>
      <c r="F700" s="31"/>
      <c r="H700" s="28"/>
      <c r="I700" s="31"/>
      <c r="J700" s="31"/>
      <c r="K700" s="31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  <c r="Y700" s="28"/>
      <c r="Z700" s="28"/>
      <c r="AA700" s="28"/>
      <c r="AB700" s="28"/>
      <c r="AC700" s="28"/>
    </row>
    <row r="701" spans="1:29" ht="15.75">
      <c r="A701" s="50"/>
      <c r="B701" s="49"/>
      <c r="F701" s="31"/>
      <c r="H701" s="28"/>
      <c r="I701" s="31"/>
      <c r="J701" s="31"/>
      <c r="K701" s="31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  <c r="Y701" s="28"/>
      <c r="Z701" s="28"/>
      <c r="AA701" s="28"/>
      <c r="AB701" s="28"/>
      <c r="AC701" s="28"/>
    </row>
    <row r="702" spans="1:29" ht="15.75">
      <c r="A702" s="50"/>
      <c r="B702" s="49"/>
      <c r="F702" s="31"/>
      <c r="H702" s="28"/>
      <c r="I702" s="31"/>
      <c r="J702" s="31"/>
      <c r="K702" s="31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  <c r="Y702" s="28"/>
      <c r="Z702" s="28"/>
      <c r="AA702" s="28"/>
      <c r="AB702" s="28"/>
      <c r="AC702" s="28"/>
    </row>
    <row r="703" spans="1:29" ht="15.75">
      <c r="A703" s="50"/>
      <c r="B703" s="49"/>
      <c r="F703" s="31"/>
      <c r="H703" s="28"/>
      <c r="I703" s="31"/>
      <c r="J703" s="31"/>
      <c r="K703" s="31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  <c r="Y703" s="28"/>
      <c r="Z703" s="28"/>
      <c r="AA703" s="28"/>
      <c r="AB703" s="28"/>
      <c r="AC703" s="28"/>
    </row>
    <row r="704" spans="1:29" ht="15.75">
      <c r="A704" s="50"/>
      <c r="B704" s="49"/>
      <c r="F704" s="31"/>
      <c r="H704" s="28"/>
      <c r="I704" s="31"/>
      <c r="J704" s="31"/>
      <c r="K704" s="31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  <c r="Y704" s="28"/>
      <c r="Z704" s="28"/>
      <c r="AA704" s="28"/>
      <c r="AB704" s="28"/>
      <c r="AC704" s="28"/>
    </row>
    <row r="705" spans="1:29" ht="15.75">
      <c r="A705" s="50"/>
      <c r="B705" s="49"/>
      <c r="F705" s="31"/>
      <c r="H705" s="28"/>
      <c r="I705" s="31"/>
      <c r="J705" s="31"/>
      <c r="K705" s="31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  <c r="Y705" s="28"/>
      <c r="Z705" s="28"/>
      <c r="AA705" s="28"/>
      <c r="AB705" s="28"/>
      <c r="AC705" s="28"/>
    </row>
    <row r="706" spans="1:29" ht="15.75">
      <c r="A706" s="50"/>
      <c r="B706" s="49"/>
      <c r="F706" s="31"/>
      <c r="H706" s="28"/>
      <c r="I706" s="31"/>
      <c r="J706" s="31"/>
      <c r="K706" s="31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  <c r="Y706" s="28"/>
      <c r="Z706" s="28"/>
      <c r="AA706" s="28"/>
      <c r="AB706" s="28"/>
      <c r="AC706" s="28"/>
    </row>
    <row r="707" spans="1:29" ht="15.75">
      <c r="A707" s="50"/>
      <c r="B707" s="49"/>
      <c r="F707" s="31"/>
      <c r="H707" s="28"/>
      <c r="I707" s="31"/>
      <c r="J707" s="31"/>
      <c r="K707" s="31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  <c r="Y707" s="28"/>
      <c r="Z707" s="28"/>
      <c r="AA707" s="28"/>
      <c r="AB707" s="28"/>
      <c r="AC707" s="28"/>
    </row>
    <row r="708" spans="1:29" ht="15.75">
      <c r="A708" s="50"/>
      <c r="B708" s="49"/>
      <c r="F708" s="31"/>
      <c r="H708" s="28"/>
      <c r="I708" s="31"/>
      <c r="J708" s="31"/>
      <c r="K708" s="31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  <c r="Y708" s="28"/>
      <c r="Z708" s="28"/>
      <c r="AA708" s="28"/>
      <c r="AB708" s="28"/>
      <c r="AC708" s="28"/>
    </row>
    <row r="709" spans="1:29" ht="15.75">
      <c r="A709" s="50"/>
      <c r="B709" s="49"/>
      <c r="F709" s="31"/>
      <c r="H709" s="28"/>
      <c r="I709" s="31"/>
      <c r="J709" s="31"/>
      <c r="K709" s="31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  <c r="Y709" s="28"/>
      <c r="Z709" s="28"/>
      <c r="AA709" s="28"/>
      <c r="AB709" s="28"/>
      <c r="AC709" s="28"/>
    </row>
    <row r="710" spans="1:29" ht="15.75">
      <c r="A710" s="50"/>
      <c r="B710" s="49"/>
      <c r="F710" s="31"/>
      <c r="H710" s="28"/>
      <c r="I710" s="31"/>
      <c r="J710" s="31"/>
      <c r="K710" s="31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  <c r="Y710" s="28"/>
      <c r="Z710" s="28"/>
      <c r="AA710" s="28"/>
      <c r="AB710" s="28"/>
      <c r="AC710" s="28"/>
    </row>
    <row r="711" spans="1:29" ht="15.75">
      <c r="A711" s="50"/>
      <c r="B711" s="49"/>
      <c r="F711" s="31"/>
      <c r="H711" s="28"/>
      <c r="I711" s="31"/>
      <c r="J711" s="31"/>
      <c r="K711" s="31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  <c r="Y711" s="28"/>
      <c r="Z711" s="28"/>
      <c r="AA711" s="28"/>
      <c r="AB711" s="28"/>
      <c r="AC711" s="28"/>
    </row>
    <row r="712" spans="1:29" ht="15.75">
      <c r="A712" s="50"/>
      <c r="B712" s="49"/>
      <c r="F712" s="31"/>
      <c r="H712" s="28"/>
      <c r="I712" s="31"/>
      <c r="J712" s="31"/>
      <c r="K712" s="31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  <c r="Y712" s="28"/>
      <c r="Z712" s="28"/>
      <c r="AA712" s="28"/>
      <c r="AB712" s="28"/>
      <c r="AC712" s="28"/>
    </row>
    <row r="713" spans="1:29" ht="15.75">
      <c r="A713" s="50"/>
      <c r="B713" s="49"/>
      <c r="F713" s="31"/>
      <c r="H713" s="28"/>
      <c r="I713" s="31"/>
      <c r="J713" s="31"/>
      <c r="K713" s="31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  <c r="Y713" s="28"/>
      <c r="Z713" s="28"/>
      <c r="AA713" s="28"/>
      <c r="AB713" s="28"/>
      <c r="AC713" s="28"/>
    </row>
    <row r="714" spans="1:29" ht="15.75">
      <c r="A714" s="50"/>
      <c r="B714" s="49"/>
      <c r="F714" s="31"/>
      <c r="H714" s="28"/>
      <c r="I714" s="31"/>
      <c r="J714" s="31"/>
      <c r="K714" s="31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  <c r="Y714" s="28"/>
      <c r="Z714" s="28"/>
      <c r="AA714" s="28"/>
      <c r="AB714" s="28"/>
      <c r="AC714" s="28"/>
    </row>
    <row r="715" spans="1:29" ht="15.75">
      <c r="A715" s="50"/>
      <c r="B715" s="49"/>
      <c r="F715" s="31"/>
      <c r="H715" s="28"/>
      <c r="I715" s="31"/>
      <c r="J715" s="31"/>
      <c r="K715" s="31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  <c r="Y715" s="28"/>
      <c r="Z715" s="28"/>
      <c r="AA715" s="28"/>
      <c r="AB715" s="28"/>
      <c r="AC715" s="28"/>
    </row>
    <row r="716" spans="1:29" ht="15.75">
      <c r="A716" s="50"/>
      <c r="B716" s="49"/>
      <c r="F716" s="31"/>
      <c r="H716" s="28"/>
      <c r="I716" s="31"/>
      <c r="J716" s="31"/>
      <c r="K716" s="31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  <c r="Y716" s="28"/>
      <c r="Z716" s="28"/>
      <c r="AA716" s="28"/>
      <c r="AB716" s="28"/>
      <c r="AC716" s="28"/>
    </row>
    <row r="717" spans="1:29" ht="15.75">
      <c r="A717" s="50"/>
      <c r="B717" s="49"/>
      <c r="F717" s="31"/>
      <c r="H717" s="28"/>
      <c r="I717" s="31"/>
      <c r="J717" s="31"/>
      <c r="K717" s="31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  <c r="Y717" s="28"/>
      <c r="Z717" s="28"/>
      <c r="AA717" s="28"/>
      <c r="AB717" s="28"/>
      <c r="AC717" s="28"/>
    </row>
    <row r="718" spans="1:29" ht="15.75">
      <c r="A718" s="50"/>
      <c r="B718" s="49"/>
      <c r="F718" s="31"/>
      <c r="H718" s="28"/>
      <c r="I718" s="31"/>
      <c r="J718" s="31"/>
      <c r="K718" s="31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  <c r="Y718" s="28"/>
      <c r="Z718" s="28"/>
      <c r="AA718" s="28"/>
      <c r="AB718" s="28"/>
      <c r="AC718" s="28"/>
    </row>
    <row r="719" spans="1:29" ht="15.75">
      <c r="A719" s="50"/>
      <c r="B719" s="49"/>
      <c r="F719" s="31"/>
      <c r="H719" s="28"/>
      <c r="I719" s="31"/>
      <c r="J719" s="31"/>
      <c r="K719" s="31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  <c r="Y719" s="28"/>
      <c r="Z719" s="28"/>
      <c r="AA719" s="28"/>
      <c r="AB719" s="28"/>
      <c r="AC719" s="28"/>
    </row>
    <row r="720" spans="1:29" ht="15.75">
      <c r="A720" s="50"/>
      <c r="B720" s="49"/>
      <c r="F720" s="31"/>
      <c r="H720" s="28"/>
      <c r="I720" s="31"/>
      <c r="J720" s="31"/>
      <c r="K720" s="31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  <c r="Y720" s="28"/>
      <c r="Z720" s="28"/>
      <c r="AA720" s="28"/>
      <c r="AB720" s="28"/>
      <c r="AC720" s="28"/>
    </row>
    <row r="721" spans="1:29" ht="15.75">
      <c r="A721" s="50"/>
      <c r="B721" s="49"/>
      <c r="F721" s="31"/>
      <c r="H721" s="28"/>
      <c r="I721" s="31"/>
      <c r="J721" s="31"/>
      <c r="K721" s="31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  <c r="Y721" s="28"/>
      <c r="Z721" s="28"/>
      <c r="AA721" s="28"/>
      <c r="AB721" s="28"/>
      <c r="AC721" s="28"/>
    </row>
    <row r="722" spans="1:29" ht="15.75">
      <c r="A722" s="50"/>
      <c r="B722" s="49"/>
      <c r="F722" s="31"/>
      <c r="H722" s="28"/>
      <c r="I722" s="31"/>
      <c r="J722" s="31"/>
      <c r="K722" s="31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  <c r="Y722" s="28"/>
      <c r="Z722" s="28"/>
      <c r="AA722" s="28"/>
      <c r="AB722" s="28"/>
      <c r="AC722" s="28"/>
    </row>
    <row r="723" spans="1:29" ht="15.75">
      <c r="A723" s="50"/>
      <c r="B723" s="49"/>
      <c r="F723" s="31"/>
      <c r="H723" s="28"/>
      <c r="I723" s="31"/>
      <c r="J723" s="31"/>
      <c r="K723" s="31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  <c r="Y723" s="28"/>
      <c r="Z723" s="28"/>
      <c r="AA723" s="28"/>
      <c r="AB723" s="28"/>
      <c r="AC723" s="28"/>
    </row>
    <row r="724" spans="1:29" ht="15.75">
      <c r="A724" s="50"/>
      <c r="B724" s="49"/>
      <c r="F724" s="31"/>
      <c r="H724" s="28"/>
      <c r="I724" s="31"/>
      <c r="J724" s="31"/>
      <c r="K724" s="31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  <c r="Y724" s="28"/>
      <c r="Z724" s="28"/>
      <c r="AA724" s="28"/>
      <c r="AB724" s="28"/>
      <c r="AC724" s="28"/>
    </row>
    <row r="725" spans="1:29" ht="15.75">
      <c r="A725" s="50"/>
      <c r="B725" s="49"/>
      <c r="F725" s="31"/>
      <c r="H725" s="28"/>
      <c r="I725" s="31"/>
      <c r="J725" s="31"/>
      <c r="K725" s="31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  <c r="Y725" s="28"/>
      <c r="Z725" s="28"/>
      <c r="AA725" s="28"/>
      <c r="AB725" s="28"/>
      <c r="AC725" s="28"/>
    </row>
    <row r="726" spans="1:29" ht="15.75">
      <c r="A726" s="50"/>
      <c r="B726" s="49"/>
      <c r="F726" s="31"/>
      <c r="H726" s="28"/>
      <c r="I726" s="31"/>
      <c r="J726" s="31"/>
      <c r="K726" s="31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  <c r="Y726" s="28"/>
      <c r="Z726" s="28"/>
      <c r="AA726" s="28"/>
      <c r="AB726" s="28"/>
      <c r="AC726" s="28"/>
    </row>
    <row r="727" spans="1:29" ht="15.75">
      <c r="A727" s="50"/>
      <c r="B727" s="49"/>
      <c r="F727" s="31"/>
      <c r="H727" s="28"/>
      <c r="I727" s="31"/>
      <c r="J727" s="31"/>
      <c r="K727" s="31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  <c r="Y727" s="28"/>
      <c r="Z727" s="28"/>
      <c r="AA727" s="28"/>
      <c r="AB727" s="28"/>
      <c r="AC727" s="28"/>
    </row>
    <row r="728" spans="1:29" ht="15.75">
      <c r="A728" s="50"/>
      <c r="B728" s="49"/>
      <c r="F728" s="31"/>
      <c r="H728" s="28"/>
      <c r="I728" s="31"/>
      <c r="J728" s="31"/>
      <c r="K728" s="31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  <c r="Y728" s="28"/>
      <c r="Z728" s="28"/>
      <c r="AA728" s="28"/>
      <c r="AB728" s="28"/>
      <c r="AC728" s="28"/>
    </row>
    <row r="729" spans="1:29" ht="15.75">
      <c r="A729" s="50"/>
      <c r="B729" s="49"/>
      <c r="F729" s="31"/>
      <c r="H729" s="28"/>
      <c r="I729" s="31"/>
      <c r="J729" s="31"/>
      <c r="K729" s="31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  <c r="Y729" s="28"/>
      <c r="Z729" s="28"/>
      <c r="AA729" s="28"/>
      <c r="AB729" s="28"/>
      <c r="AC729" s="28"/>
    </row>
    <row r="730" spans="1:29" ht="15.75">
      <c r="A730" s="50"/>
      <c r="B730" s="49"/>
      <c r="F730" s="31"/>
      <c r="H730" s="28"/>
      <c r="I730" s="31"/>
      <c r="J730" s="31"/>
      <c r="K730" s="31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  <c r="Y730" s="28"/>
      <c r="Z730" s="28"/>
      <c r="AA730" s="28"/>
      <c r="AB730" s="28"/>
      <c r="AC730" s="28"/>
    </row>
    <row r="731" spans="1:29" ht="15.75">
      <c r="A731" s="50"/>
      <c r="B731" s="49"/>
      <c r="F731" s="31"/>
      <c r="H731" s="28"/>
      <c r="I731" s="31"/>
      <c r="J731" s="31"/>
      <c r="K731" s="31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  <c r="Y731" s="28"/>
      <c r="Z731" s="28"/>
      <c r="AA731" s="28"/>
      <c r="AB731" s="28"/>
      <c r="AC731" s="28"/>
    </row>
    <row r="732" spans="1:29" ht="15.75">
      <c r="A732" s="50"/>
      <c r="B732" s="49"/>
      <c r="F732" s="31"/>
      <c r="H732" s="28"/>
      <c r="I732" s="31"/>
      <c r="J732" s="31"/>
      <c r="K732" s="31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  <c r="Y732" s="28"/>
      <c r="Z732" s="28"/>
      <c r="AA732" s="28"/>
      <c r="AB732" s="28"/>
      <c r="AC732" s="28"/>
    </row>
    <row r="733" spans="1:29" ht="15.75">
      <c r="A733" s="50"/>
      <c r="B733" s="49"/>
      <c r="F733" s="31"/>
      <c r="H733" s="28"/>
      <c r="I733" s="31"/>
      <c r="J733" s="31"/>
      <c r="K733" s="31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  <c r="Y733" s="28"/>
      <c r="Z733" s="28"/>
      <c r="AA733" s="28"/>
      <c r="AB733" s="28"/>
      <c r="AC733" s="28"/>
    </row>
    <row r="734" spans="1:29" ht="15.75">
      <c r="A734" s="50"/>
      <c r="B734" s="49"/>
      <c r="F734" s="31"/>
      <c r="H734" s="28"/>
      <c r="I734" s="31"/>
      <c r="J734" s="31"/>
      <c r="K734" s="31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  <c r="Y734" s="28"/>
      <c r="Z734" s="28"/>
      <c r="AA734" s="28"/>
      <c r="AB734" s="28"/>
      <c r="AC734" s="28"/>
    </row>
    <row r="735" spans="1:29" ht="15.75">
      <c r="A735" s="50"/>
      <c r="B735" s="49"/>
      <c r="F735" s="31"/>
      <c r="H735" s="28"/>
      <c r="I735" s="31"/>
      <c r="J735" s="31"/>
      <c r="K735" s="31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  <c r="Y735" s="28"/>
      <c r="Z735" s="28"/>
      <c r="AA735" s="28"/>
      <c r="AB735" s="28"/>
      <c r="AC735" s="28"/>
    </row>
    <row r="736" spans="1:29" ht="15.75">
      <c r="A736" s="50"/>
      <c r="B736" s="49"/>
      <c r="F736" s="31"/>
      <c r="H736" s="28"/>
      <c r="I736" s="31"/>
      <c r="J736" s="31"/>
      <c r="K736" s="31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  <c r="Y736" s="28"/>
      <c r="Z736" s="28"/>
      <c r="AA736" s="28"/>
      <c r="AB736" s="28"/>
      <c r="AC736" s="28"/>
    </row>
    <row r="737" spans="1:29" ht="15.75">
      <c r="A737" s="50"/>
      <c r="B737" s="49"/>
      <c r="F737" s="31"/>
      <c r="H737" s="28"/>
      <c r="I737" s="31"/>
      <c r="J737" s="31"/>
      <c r="K737" s="31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  <c r="Y737" s="28"/>
      <c r="Z737" s="28"/>
      <c r="AA737" s="28"/>
      <c r="AB737" s="28"/>
      <c r="AC737" s="28"/>
    </row>
    <row r="738" spans="1:29" ht="15.75">
      <c r="A738" s="50"/>
      <c r="B738" s="49"/>
      <c r="F738" s="31"/>
      <c r="H738" s="28"/>
      <c r="I738" s="31"/>
      <c r="J738" s="31"/>
      <c r="K738" s="31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  <c r="Y738" s="28"/>
      <c r="Z738" s="28"/>
      <c r="AA738" s="28"/>
      <c r="AB738" s="28"/>
      <c r="AC738" s="28"/>
    </row>
    <row r="739" spans="1:29" ht="15.75">
      <c r="A739" s="50"/>
      <c r="B739" s="49"/>
      <c r="F739" s="31"/>
      <c r="H739" s="28"/>
      <c r="I739" s="31"/>
      <c r="J739" s="31"/>
      <c r="K739" s="31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  <c r="Y739" s="28"/>
      <c r="Z739" s="28"/>
      <c r="AA739" s="28"/>
      <c r="AB739" s="28"/>
      <c r="AC739" s="28"/>
    </row>
    <row r="740" spans="1:29" ht="15.75">
      <c r="A740" s="50"/>
      <c r="B740" s="49"/>
      <c r="F740" s="31"/>
      <c r="H740" s="28"/>
      <c r="I740" s="31"/>
      <c r="J740" s="31"/>
      <c r="K740" s="31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  <c r="Y740" s="28"/>
      <c r="Z740" s="28"/>
      <c r="AA740" s="28"/>
      <c r="AB740" s="28"/>
      <c r="AC740" s="28"/>
    </row>
    <row r="741" spans="1:29" ht="15.75">
      <c r="A741" s="50"/>
      <c r="B741" s="49"/>
      <c r="F741" s="31"/>
      <c r="H741" s="28"/>
      <c r="I741" s="31"/>
      <c r="J741" s="31"/>
      <c r="K741" s="31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  <c r="Y741" s="28"/>
      <c r="Z741" s="28"/>
      <c r="AA741" s="28"/>
      <c r="AB741" s="28"/>
      <c r="AC741" s="28"/>
    </row>
    <row r="742" spans="1:29" ht="15.75">
      <c r="A742" s="50"/>
      <c r="B742" s="49"/>
      <c r="F742" s="31"/>
      <c r="H742" s="28"/>
      <c r="I742" s="31"/>
      <c r="J742" s="31"/>
      <c r="K742" s="31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  <c r="Y742" s="28"/>
      <c r="Z742" s="28"/>
      <c r="AA742" s="28"/>
      <c r="AB742" s="28"/>
      <c r="AC742" s="28"/>
    </row>
    <row r="743" spans="1:29" ht="15.75">
      <c r="A743" s="50"/>
      <c r="B743" s="49"/>
      <c r="F743" s="31"/>
      <c r="H743" s="28"/>
      <c r="I743" s="31"/>
      <c r="J743" s="31"/>
      <c r="K743" s="31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  <c r="Y743" s="28"/>
      <c r="Z743" s="28"/>
      <c r="AA743" s="28"/>
      <c r="AB743" s="28"/>
      <c r="AC743" s="28"/>
    </row>
    <row r="744" spans="1:29" ht="15.75">
      <c r="A744" s="50"/>
      <c r="B744" s="49"/>
      <c r="F744" s="31"/>
      <c r="H744" s="28"/>
      <c r="I744" s="31"/>
      <c r="J744" s="31"/>
      <c r="K744" s="31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  <c r="Y744" s="28"/>
      <c r="Z744" s="28"/>
      <c r="AA744" s="28"/>
      <c r="AB744" s="28"/>
      <c r="AC744" s="28"/>
    </row>
    <row r="745" spans="1:29" ht="15.75">
      <c r="A745" s="50"/>
      <c r="B745" s="49"/>
      <c r="F745" s="31"/>
      <c r="H745" s="28"/>
      <c r="I745" s="31"/>
      <c r="J745" s="31"/>
      <c r="K745" s="31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  <c r="Y745" s="28"/>
      <c r="Z745" s="28"/>
      <c r="AA745" s="28"/>
      <c r="AB745" s="28"/>
      <c r="AC745" s="28"/>
    </row>
    <row r="746" spans="1:29" ht="15.75">
      <c r="A746" s="50"/>
      <c r="B746" s="49"/>
      <c r="F746" s="31"/>
      <c r="H746" s="28"/>
      <c r="I746" s="31"/>
      <c r="J746" s="31"/>
      <c r="K746" s="31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  <c r="Y746" s="28"/>
      <c r="Z746" s="28"/>
      <c r="AA746" s="28"/>
      <c r="AB746" s="28"/>
      <c r="AC746" s="28"/>
    </row>
    <row r="747" spans="1:29" ht="15.75">
      <c r="A747" s="50"/>
      <c r="B747" s="49"/>
      <c r="F747" s="31"/>
      <c r="H747" s="28"/>
      <c r="I747" s="31"/>
      <c r="J747" s="31"/>
      <c r="K747" s="31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  <c r="Y747" s="28"/>
      <c r="Z747" s="28"/>
      <c r="AA747" s="28"/>
      <c r="AB747" s="28"/>
      <c r="AC747" s="28"/>
    </row>
    <row r="748" spans="1:29" ht="15.75">
      <c r="A748" s="50"/>
      <c r="B748" s="49"/>
      <c r="F748" s="31"/>
      <c r="H748" s="28"/>
      <c r="I748" s="31"/>
      <c r="J748" s="31"/>
      <c r="K748" s="31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  <c r="Y748" s="28"/>
      <c r="Z748" s="28"/>
      <c r="AA748" s="28"/>
      <c r="AB748" s="28"/>
      <c r="AC748" s="28"/>
    </row>
    <row r="749" spans="1:29" ht="15.75">
      <c r="A749" s="50"/>
      <c r="B749" s="49"/>
      <c r="F749" s="31"/>
      <c r="H749" s="28"/>
      <c r="I749" s="31"/>
      <c r="J749" s="31"/>
      <c r="K749" s="31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  <c r="Y749" s="28"/>
      <c r="Z749" s="28"/>
      <c r="AA749" s="28"/>
      <c r="AB749" s="28"/>
      <c r="AC749" s="28"/>
    </row>
    <row r="750" spans="1:29" ht="15.75">
      <c r="A750" s="50"/>
      <c r="B750" s="49"/>
      <c r="F750" s="31"/>
      <c r="H750" s="28"/>
      <c r="I750" s="31"/>
      <c r="J750" s="31"/>
      <c r="K750" s="31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  <c r="Y750" s="28"/>
      <c r="Z750" s="28"/>
      <c r="AA750" s="28"/>
      <c r="AB750" s="28"/>
      <c r="AC750" s="28"/>
    </row>
    <row r="751" spans="1:29" ht="15.75">
      <c r="A751" s="50"/>
      <c r="B751" s="49"/>
      <c r="F751" s="31"/>
      <c r="H751" s="28"/>
      <c r="I751" s="31"/>
      <c r="J751" s="31"/>
      <c r="K751" s="31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  <c r="Y751" s="28"/>
      <c r="Z751" s="28"/>
      <c r="AA751" s="28"/>
      <c r="AB751" s="28"/>
      <c r="AC751" s="28"/>
    </row>
    <row r="752" spans="1:29" ht="15.75">
      <c r="A752" s="50"/>
      <c r="B752" s="49"/>
      <c r="F752" s="31"/>
      <c r="H752" s="28"/>
      <c r="I752" s="31"/>
      <c r="J752" s="31"/>
      <c r="K752" s="31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  <c r="Y752" s="28"/>
      <c r="Z752" s="28"/>
      <c r="AA752" s="28"/>
      <c r="AB752" s="28"/>
      <c r="AC752" s="28"/>
    </row>
    <row r="753" spans="1:29" ht="15.75">
      <c r="A753" s="50"/>
      <c r="B753" s="49"/>
      <c r="F753" s="31"/>
      <c r="H753" s="28"/>
      <c r="I753" s="31"/>
      <c r="J753" s="31"/>
      <c r="K753" s="31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  <c r="Y753" s="28"/>
      <c r="Z753" s="28"/>
      <c r="AA753" s="28"/>
      <c r="AB753" s="28"/>
      <c r="AC753" s="28"/>
    </row>
    <row r="754" spans="1:29" ht="15.75">
      <c r="A754" s="50"/>
      <c r="B754" s="49"/>
      <c r="F754" s="31"/>
      <c r="H754" s="28"/>
      <c r="I754" s="31"/>
      <c r="J754" s="31"/>
      <c r="K754" s="31"/>
      <c r="L754" s="28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  <c r="Y754" s="28"/>
      <c r="Z754" s="28"/>
      <c r="AA754" s="28"/>
      <c r="AB754" s="28"/>
      <c r="AC754" s="28"/>
    </row>
    <row r="755" spans="1:29" ht="15.75">
      <c r="A755" s="50"/>
      <c r="B755" s="49"/>
      <c r="F755" s="31"/>
      <c r="H755" s="28"/>
      <c r="I755" s="31"/>
      <c r="J755" s="31"/>
      <c r="K755" s="31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  <c r="Y755" s="28"/>
      <c r="Z755" s="28"/>
      <c r="AA755" s="28"/>
      <c r="AB755" s="28"/>
      <c r="AC755" s="28"/>
    </row>
    <row r="756" spans="1:29" ht="15.75">
      <c r="A756" s="50"/>
      <c r="B756" s="49"/>
      <c r="F756" s="31"/>
      <c r="H756" s="28"/>
      <c r="I756" s="31"/>
      <c r="J756" s="31"/>
      <c r="K756" s="31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  <c r="Y756" s="28"/>
      <c r="Z756" s="28"/>
      <c r="AA756" s="28"/>
      <c r="AB756" s="28"/>
      <c r="AC756" s="28"/>
    </row>
    <row r="757" spans="1:29" ht="15.75">
      <c r="A757" s="50"/>
      <c r="B757" s="49"/>
      <c r="F757" s="31"/>
      <c r="H757" s="28"/>
      <c r="I757" s="31"/>
      <c r="J757" s="31"/>
      <c r="K757" s="31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  <c r="Y757" s="28"/>
      <c r="Z757" s="28"/>
      <c r="AA757" s="28"/>
      <c r="AB757" s="28"/>
      <c r="AC757" s="28"/>
    </row>
    <row r="758" spans="1:29" ht="15.75">
      <c r="A758" s="50"/>
      <c r="B758" s="49"/>
      <c r="F758" s="31"/>
      <c r="H758" s="28"/>
      <c r="I758" s="31"/>
      <c r="J758" s="31"/>
      <c r="K758" s="31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  <c r="Y758" s="28"/>
      <c r="Z758" s="28"/>
      <c r="AA758" s="28"/>
      <c r="AB758" s="28"/>
      <c r="AC758" s="28"/>
    </row>
    <row r="759" spans="1:29" ht="15.75">
      <c r="A759" s="50"/>
      <c r="B759" s="49"/>
      <c r="F759" s="31"/>
      <c r="H759" s="28"/>
      <c r="I759" s="31"/>
      <c r="J759" s="31"/>
      <c r="K759" s="31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  <c r="Y759" s="28"/>
      <c r="Z759" s="28"/>
      <c r="AA759" s="28"/>
      <c r="AB759" s="28"/>
      <c r="AC759" s="28"/>
    </row>
    <row r="760" spans="1:29" ht="15.75">
      <c r="A760" s="50"/>
      <c r="B760" s="49"/>
      <c r="F760" s="31"/>
      <c r="H760" s="28"/>
      <c r="I760" s="31"/>
      <c r="J760" s="31"/>
      <c r="K760" s="31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  <c r="Y760" s="28"/>
      <c r="Z760" s="28"/>
      <c r="AA760" s="28"/>
      <c r="AB760" s="28"/>
      <c r="AC760" s="28"/>
    </row>
    <row r="761" spans="1:29" ht="15.75">
      <c r="A761" s="50"/>
      <c r="B761" s="49"/>
      <c r="F761" s="31"/>
      <c r="H761" s="28"/>
      <c r="I761" s="31"/>
      <c r="J761" s="31"/>
      <c r="K761" s="31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  <c r="Y761" s="28"/>
      <c r="Z761" s="28"/>
      <c r="AA761" s="28"/>
      <c r="AB761" s="28"/>
      <c r="AC761" s="28"/>
    </row>
    <row r="762" spans="1:29" ht="15.75">
      <c r="A762" s="50"/>
      <c r="B762" s="49"/>
      <c r="F762" s="31"/>
      <c r="H762" s="28"/>
      <c r="I762" s="31"/>
      <c r="J762" s="31"/>
      <c r="K762" s="31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  <c r="Y762" s="28"/>
      <c r="Z762" s="28"/>
      <c r="AA762" s="28"/>
      <c r="AB762" s="28"/>
      <c r="AC762" s="28"/>
    </row>
    <row r="763" spans="1:29" ht="15.75">
      <c r="A763" s="50"/>
      <c r="B763" s="49"/>
      <c r="F763" s="31"/>
      <c r="H763" s="28"/>
      <c r="I763" s="31"/>
      <c r="J763" s="31"/>
      <c r="K763" s="31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  <c r="Y763" s="28"/>
      <c r="Z763" s="28"/>
      <c r="AA763" s="28"/>
      <c r="AB763" s="28"/>
      <c r="AC763" s="28"/>
    </row>
    <row r="764" spans="1:29" ht="15.75">
      <c r="A764" s="50"/>
      <c r="B764" s="49"/>
      <c r="F764" s="31"/>
      <c r="H764" s="28"/>
      <c r="I764" s="31"/>
      <c r="J764" s="31"/>
      <c r="K764" s="31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  <c r="Y764" s="28"/>
      <c r="Z764" s="28"/>
      <c r="AA764" s="28"/>
      <c r="AB764" s="28"/>
      <c r="AC764" s="28"/>
    </row>
    <row r="765" spans="1:29" ht="15.75">
      <c r="A765" s="50"/>
      <c r="B765" s="49"/>
      <c r="F765" s="31"/>
      <c r="H765" s="28"/>
      <c r="I765" s="31"/>
      <c r="J765" s="31"/>
      <c r="K765" s="31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  <c r="Y765" s="28"/>
      <c r="Z765" s="28"/>
      <c r="AA765" s="28"/>
      <c r="AB765" s="28"/>
      <c r="AC765" s="28"/>
    </row>
    <row r="766" spans="1:29" ht="15.75">
      <c r="A766" s="50"/>
      <c r="B766" s="49"/>
      <c r="F766" s="31"/>
      <c r="H766" s="28"/>
      <c r="I766" s="31"/>
      <c r="J766" s="31"/>
      <c r="K766" s="31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  <c r="Y766" s="28"/>
      <c r="Z766" s="28"/>
      <c r="AA766" s="28"/>
      <c r="AB766" s="28"/>
      <c r="AC766" s="28"/>
    </row>
    <row r="767" spans="1:29" ht="15.75">
      <c r="A767" s="50"/>
      <c r="B767" s="49"/>
      <c r="F767" s="31"/>
      <c r="H767" s="28"/>
      <c r="I767" s="31"/>
      <c r="J767" s="31"/>
      <c r="K767" s="31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  <c r="Y767" s="28"/>
      <c r="Z767" s="28"/>
      <c r="AA767" s="28"/>
      <c r="AB767" s="28"/>
      <c r="AC767" s="28"/>
    </row>
    <row r="768" spans="1:29" ht="15.75">
      <c r="A768" s="50"/>
      <c r="B768" s="49"/>
      <c r="F768" s="31"/>
      <c r="H768" s="28"/>
      <c r="I768" s="31"/>
      <c r="J768" s="31"/>
      <c r="K768" s="31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  <c r="Y768" s="28"/>
      <c r="Z768" s="28"/>
      <c r="AA768" s="28"/>
      <c r="AB768" s="28"/>
      <c r="AC768" s="28"/>
    </row>
    <row r="769" spans="1:29" ht="15.75">
      <c r="A769" s="50"/>
      <c r="B769" s="49"/>
      <c r="F769" s="31"/>
      <c r="H769" s="28"/>
      <c r="I769" s="31"/>
      <c r="J769" s="31"/>
      <c r="K769" s="31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  <c r="Y769" s="28"/>
      <c r="Z769" s="28"/>
      <c r="AA769" s="28"/>
      <c r="AB769" s="28"/>
      <c r="AC769" s="28"/>
    </row>
    <row r="770" spans="1:29" ht="15.75">
      <c r="A770" s="50"/>
      <c r="B770" s="49"/>
      <c r="F770" s="31"/>
      <c r="H770" s="28"/>
      <c r="I770" s="31"/>
      <c r="J770" s="31"/>
      <c r="K770" s="31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  <c r="Y770" s="28"/>
      <c r="Z770" s="28"/>
      <c r="AA770" s="28"/>
      <c r="AB770" s="28"/>
      <c r="AC770" s="28"/>
    </row>
    <row r="771" spans="1:29" ht="15.75">
      <c r="A771" s="50"/>
      <c r="B771" s="49"/>
      <c r="F771" s="31"/>
      <c r="H771" s="28"/>
      <c r="I771" s="31"/>
      <c r="J771" s="31"/>
      <c r="K771" s="31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  <c r="Y771" s="28"/>
      <c r="Z771" s="28"/>
      <c r="AA771" s="28"/>
      <c r="AB771" s="28"/>
      <c r="AC771" s="28"/>
    </row>
    <row r="772" spans="1:29" ht="15.75">
      <c r="A772" s="50"/>
      <c r="B772" s="49"/>
      <c r="F772" s="31"/>
      <c r="H772" s="28"/>
      <c r="I772" s="31"/>
      <c r="J772" s="31"/>
      <c r="K772" s="31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  <c r="Y772" s="28"/>
      <c r="Z772" s="28"/>
      <c r="AA772" s="28"/>
      <c r="AB772" s="28"/>
      <c r="AC772" s="28"/>
    </row>
    <row r="773" spans="1:29" ht="15.75">
      <c r="A773" s="50"/>
      <c r="B773" s="49"/>
      <c r="F773" s="31"/>
      <c r="H773" s="28"/>
      <c r="I773" s="31"/>
      <c r="J773" s="31"/>
      <c r="K773" s="31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  <c r="Y773" s="28"/>
      <c r="Z773" s="28"/>
      <c r="AA773" s="28"/>
      <c r="AB773" s="28"/>
      <c r="AC773" s="28"/>
    </row>
    <row r="774" spans="1:29" ht="15.75">
      <c r="A774" s="50"/>
      <c r="B774" s="49"/>
      <c r="F774" s="31"/>
      <c r="H774" s="28"/>
      <c r="I774" s="31"/>
      <c r="J774" s="31"/>
      <c r="K774" s="31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  <c r="Y774" s="28"/>
      <c r="Z774" s="28"/>
      <c r="AA774" s="28"/>
      <c r="AB774" s="28"/>
      <c r="AC774" s="28"/>
    </row>
    <row r="775" spans="1:29" ht="15.75">
      <c r="A775" s="50"/>
      <c r="B775" s="49"/>
      <c r="F775" s="31"/>
      <c r="H775" s="28"/>
      <c r="I775" s="31"/>
      <c r="J775" s="31"/>
      <c r="K775" s="31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  <c r="Y775" s="28"/>
      <c r="Z775" s="28"/>
      <c r="AA775" s="28"/>
      <c r="AB775" s="28"/>
      <c r="AC775" s="28"/>
    </row>
    <row r="776" spans="1:29" ht="15.75">
      <c r="A776" s="50"/>
      <c r="B776" s="49"/>
      <c r="F776" s="31"/>
      <c r="H776" s="28"/>
      <c r="I776" s="31"/>
      <c r="J776" s="31"/>
      <c r="K776" s="31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  <c r="Y776" s="28"/>
      <c r="Z776" s="28"/>
      <c r="AA776" s="28"/>
      <c r="AB776" s="28"/>
      <c r="AC776" s="28"/>
    </row>
    <row r="777" spans="1:29" ht="15.75">
      <c r="A777" s="50"/>
      <c r="B777" s="49"/>
      <c r="F777" s="31"/>
      <c r="H777" s="28"/>
      <c r="I777" s="31"/>
      <c r="J777" s="31"/>
      <c r="K777" s="31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  <c r="Y777" s="28"/>
      <c r="Z777" s="28"/>
      <c r="AA777" s="28"/>
      <c r="AB777" s="28"/>
      <c r="AC777" s="28"/>
    </row>
    <row r="778" spans="1:29" ht="15.75">
      <c r="A778" s="50"/>
      <c r="B778" s="49"/>
      <c r="F778" s="31"/>
      <c r="H778" s="28"/>
      <c r="I778" s="31"/>
      <c r="J778" s="31"/>
      <c r="K778" s="31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  <c r="Y778" s="28"/>
      <c r="Z778" s="28"/>
      <c r="AA778" s="28"/>
      <c r="AB778" s="28"/>
      <c r="AC778" s="28"/>
    </row>
    <row r="779" spans="1:29" ht="15.75">
      <c r="A779" s="50"/>
      <c r="B779" s="49"/>
      <c r="F779" s="31"/>
      <c r="H779" s="28"/>
      <c r="I779" s="31"/>
      <c r="J779" s="31"/>
      <c r="K779" s="31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  <c r="Y779" s="28"/>
      <c r="Z779" s="28"/>
      <c r="AA779" s="28"/>
      <c r="AB779" s="28"/>
      <c r="AC779" s="28"/>
    </row>
    <row r="780" spans="1:29" ht="15.75">
      <c r="A780" s="50"/>
      <c r="B780" s="49"/>
      <c r="F780" s="31"/>
      <c r="H780" s="28"/>
      <c r="I780" s="31"/>
      <c r="J780" s="31"/>
      <c r="K780" s="31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  <c r="Y780" s="28"/>
      <c r="Z780" s="28"/>
      <c r="AA780" s="28"/>
      <c r="AB780" s="28"/>
      <c r="AC780" s="28"/>
    </row>
    <row r="781" spans="1:29" ht="15.75">
      <c r="A781" s="50"/>
      <c r="B781" s="49"/>
      <c r="F781" s="31"/>
      <c r="H781" s="28"/>
      <c r="I781" s="31"/>
      <c r="J781" s="31"/>
      <c r="K781" s="31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  <c r="Y781" s="28"/>
      <c r="Z781" s="28"/>
      <c r="AA781" s="28"/>
      <c r="AB781" s="28"/>
      <c r="AC781" s="28"/>
    </row>
    <row r="782" spans="1:29" ht="15.75">
      <c r="A782" s="50"/>
      <c r="B782" s="49"/>
      <c r="F782" s="31"/>
      <c r="H782" s="28"/>
      <c r="I782" s="31"/>
      <c r="J782" s="31"/>
      <c r="K782" s="31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  <c r="Y782" s="28"/>
      <c r="Z782" s="28"/>
      <c r="AA782" s="28"/>
      <c r="AB782" s="28"/>
      <c r="AC782" s="28"/>
    </row>
    <row r="783" spans="1:29" ht="15.75">
      <c r="A783" s="50"/>
      <c r="B783" s="49"/>
      <c r="F783" s="31"/>
      <c r="H783" s="28"/>
      <c r="I783" s="31"/>
      <c r="J783" s="31"/>
      <c r="K783" s="31"/>
      <c r="L783" s="28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  <c r="Y783" s="28"/>
      <c r="Z783" s="28"/>
      <c r="AA783" s="28"/>
      <c r="AB783" s="28"/>
      <c r="AC783" s="28"/>
    </row>
    <row r="784" spans="1:29" ht="15.75">
      <c r="A784" s="50"/>
      <c r="B784" s="49"/>
      <c r="F784" s="31"/>
      <c r="H784" s="28"/>
      <c r="I784" s="31"/>
      <c r="J784" s="31"/>
      <c r="K784" s="31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  <c r="Y784" s="28"/>
      <c r="Z784" s="28"/>
      <c r="AA784" s="28"/>
      <c r="AB784" s="28"/>
      <c r="AC784" s="28"/>
    </row>
    <row r="785" spans="1:29" ht="15.75">
      <c r="A785" s="50"/>
      <c r="B785" s="49"/>
      <c r="F785" s="31"/>
      <c r="H785" s="28"/>
      <c r="I785" s="31"/>
      <c r="J785" s="31"/>
      <c r="K785" s="31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  <c r="Y785" s="28"/>
      <c r="Z785" s="28"/>
      <c r="AA785" s="28"/>
      <c r="AB785" s="28"/>
      <c r="AC785" s="28"/>
    </row>
    <row r="786" spans="1:29" ht="15.75">
      <c r="A786" s="50"/>
      <c r="B786" s="49"/>
      <c r="F786" s="31"/>
      <c r="H786" s="28"/>
      <c r="I786" s="31"/>
      <c r="J786" s="31"/>
      <c r="K786" s="31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  <c r="Y786" s="28"/>
      <c r="Z786" s="28"/>
      <c r="AA786" s="28"/>
      <c r="AB786" s="28"/>
      <c r="AC786" s="28"/>
    </row>
    <row r="787" spans="1:29" ht="15.75">
      <c r="A787" s="50"/>
      <c r="B787" s="49"/>
      <c r="F787" s="31"/>
      <c r="H787" s="28"/>
      <c r="I787" s="31"/>
      <c r="J787" s="31"/>
      <c r="K787" s="31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  <c r="Y787" s="28"/>
      <c r="Z787" s="28"/>
      <c r="AA787" s="28"/>
      <c r="AB787" s="28"/>
      <c r="AC787" s="28"/>
    </row>
    <row r="788" spans="1:29" ht="15.75">
      <c r="A788" s="50"/>
      <c r="B788" s="49"/>
      <c r="F788" s="31"/>
      <c r="H788" s="28"/>
      <c r="I788" s="31"/>
      <c r="J788" s="31"/>
      <c r="K788" s="31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  <c r="Y788" s="28"/>
      <c r="Z788" s="28"/>
      <c r="AA788" s="28"/>
      <c r="AB788" s="28"/>
      <c r="AC788" s="28"/>
    </row>
    <row r="789" spans="1:29" ht="15.75">
      <c r="A789" s="50"/>
      <c r="B789" s="49"/>
      <c r="F789" s="31"/>
      <c r="H789" s="28"/>
      <c r="I789" s="31"/>
      <c r="J789" s="31"/>
      <c r="K789" s="31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  <c r="Y789" s="28"/>
      <c r="Z789" s="28"/>
      <c r="AA789" s="28"/>
      <c r="AB789" s="28"/>
      <c r="AC789" s="28"/>
    </row>
    <row r="790" spans="1:29" ht="15.75">
      <c r="A790" s="50"/>
      <c r="B790" s="49"/>
      <c r="F790" s="31"/>
      <c r="H790" s="28"/>
      <c r="I790" s="31"/>
      <c r="J790" s="31"/>
      <c r="K790" s="31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  <c r="Y790" s="28"/>
      <c r="Z790" s="28"/>
      <c r="AA790" s="28"/>
      <c r="AB790" s="28"/>
      <c r="AC790" s="28"/>
    </row>
    <row r="791" spans="1:29" ht="15.75">
      <c r="A791" s="50"/>
      <c r="B791" s="49"/>
      <c r="F791" s="31"/>
      <c r="H791" s="28"/>
      <c r="I791" s="31"/>
      <c r="J791" s="31"/>
      <c r="K791" s="31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  <c r="Y791" s="28"/>
      <c r="Z791" s="28"/>
      <c r="AA791" s="28"/>
      <c r="AB791" s="28"/>
      <c r="AC791" s="28"/>
    </row>
    <row r="792" spans="1:29" ht="15.75">
      <c r="A792" s="50"/>
      <c r="B792" s="49"/>
      <c r="F792" s="31"/>
      <c r="H792" s="28"/>
      <c r="I792" s="31"/>
      <c r="J792" s="31"/>
      <c r="K792" s="31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  <c r="Y792" s="28"/>
      <c r="Z792" s="28"/>
      <c r="AA792" s="28"/>
      <c r="AB792" s="28"/>
      <c r="AC792" s="28"/>
    </row>
    <row r="793" spans="1:29" ht="15.75">
      <c r="A793" s="50"/>
      <c r="B793" s="49"/>
      <c r="F793" s="31"/>
      <c r="H793" s="28"/>
      <c r="I793" s="31"/>
      <c r="J793" s="31"/>
      <c r="K793" s="31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  <c r="Y793" s="28"/>
      <c r="Z793" s="28"/>
      <c r="AA793" s="28"/>
      <c r="AB793" s="28"/>
      <c r="AC793" s="28"/>
    </row>
    <row r="794" spans="1:29" ht="15.75">
      <c r="A794" s="50"/>
      <c r="B794" s="49"/>
      <c r="F794" s="31"/>
      <c r="H794" s="28"/>
      <c r="I794" s="31"/>
      <c r="J794" s="31"/>
      <c r="K794" s="31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  <c r="Y794" s="28"/>
      <c r="Z794" s="28"/>
      <c r="AA794" s="28"/>
      <c r="AB794" s="28"/>
      <c r="AC794" s="28"/>
    </row>
    <row r="795" spans="1:29" ht="15.75">
      <c r="A795" s="50"/>
      <c r="B795" s="49"/>
      <c r="F795" s="31"/>
      <c r="H795" s="28"/>
      <c r="I795" s="31"/>
      <c r="J795" s="31"/>
      <c r="K795" s="31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  <c r="X795" s="28"/>
      <c r="Y795" s="28"/>
      <c r="Z795" s="28"/>
      <c r="AA795" s="28"/>
      <c r="AB795" s="28"/>
      <c r="AC795" s="28"/>
    </row>
    <row r="796" spans="1:29" ht="15.75">
      <c r="A796" s="50"/>
      <c r="B796" s="49"/>
      <c r="F796" s="31"/>
      <c r="H796" s="28"/>
      <c r="I796" s="31"/>
      <c r="J796" s="31"/>
      <c r="K796" s="31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  <c r="Y796" s="28"/>
      <c r="Z796" s="28"/>
      <c r="AA796" s="28"/>
      <c r="AB796" s="28"/>
      <c r="AC796" s="28"/>
    </row>
    <row r="797" spans="1:29" ht="15.75">
      <c r="A797" s="50"/>
      <c r="B797" s="49"/>
      <c r="F797" s="31"/>
      <c r="H797" s="28"/>
      <c r="I797" s="31"/>
      <c r="J797" s="31"/>
      <c r="K797" s="31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  <c r="Y797" s="28"/>
      <c r="Z797" s="28"/>
      <c r="AA797" s="28"/>
      <c r="AB797" s="28"/>
      <c r="AC797" s="28"/>
    </row>
    <row r="798" spans="1:29" ht="15.75">
      <c r="A798" s="50"/>
      <c r="B798" s="49"/>
      <c r="F798" s="31"/>
      <c r="H798" s="28"/>
      <c r="I798" s="31"/>
      <c r="J798" s="31"/>
      <c r="K798" s="31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28"/>
      <c r="Y798" s="28"/>
      <c r="Z798" s="28"/>
      <c r="AA798" s="28"/>
      <c r="AB798" s="28"/>
      <c r="AC798" s="28"/>
    </row>
    <row r="799" spans="1:29" ht="15.75">
      <c r="A799" s="50"/>
      <c r="B799" s="49"/>
      <c r="F799" s="31"/>
      <c r="H799" s="28"/>
      <c r="I799" s="31"/>
      <c r="J799" s="31"/>
      <c r="K799" s="31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  <c r="X799" s="28"/>
      <c r="Y799" s="28"/>
      <c r="Z799" s="28"/>
      <c r="AA799" s="28"/>
      <c r="AB799" s="28"/>
      <c r="AC799" s="28"/>
    </row>
    <row r="800" spans="1:29" ht="15.75">
      <c r="A800" s="50"/>
      <c r="B800" s="49"/>
      <c r="F800" s="31"/>
      <c r="H800" s="28"/>
      <c r="I800" s="31"/>
      <c r="J800" s="31"/>
      <c r="K800" s="31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  <c r="X800" s="28"/>
      <c r="Y800" s="28"/>
      <c r="Z800" s="28"/>
      <c r="AA800" s="28"/>
      <c r="AB800" s="28"/>
      <c r="AC800" s="28"/>
    </row>
    <row r="801" spans="1:29" ht="15.75">
      <c r="A801" s="50"/>
      <c r="B801" s="49"/>
      <c r="F801" s="31"/>
      <c r="H801" s="28"/>
      <c r="I801" s="31"/>
      <c r="J801" s="31"/>
      <c r="K801" s="31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  <c r="Y801" s="28"/>
      <c r="Z801" s="28"/>
      <c r="AA801" s="28"/>
      <c r="AB801" s="28"/>
      <c r="AC801" s="28"/>
    </row>
    <row r="802" spans="1:29" ht="15.75">
      <c r="A802" s="50"/>
      <c r="B802" s="49"/>
      <c r="F802" s="31"/>
      <c r="H802" s="28"/>
      <c r="I802" s="31"/>
      <c r="J802" s="31"/>
      <c r="K802" s="31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  <c r="X802" s="28"/>
      <c r="Y802" s="28"/>
      <c r="Z802" s="28"/>
      <c r="AA802" s="28"/>
      <c r="AB802" s="28"/>
      <c r="AC802" s="28"/>
    </row>
    <row r="803" spans="1:29" ht="15.75">
      <c r="A803" s="50"/>
      <c r="B803" s="49"/>
      <c r="F803" s="31"/>
      <c r="H803" s="28"/>
      <c r="I803" s="31"/>
      <c r="J803" s="31"/>
      <c r="K803" s="31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  <c r="Y803" s="28"/>
      <c r="Z803" s="28"/>
      <c r="AA803" s="28"/>
      <c r="AB803" s="28"/>
      <c r="AC803" s="28"/>
    </row>
    <row r="804" spans="1:29" ht="15.75">
      <c r="A804" s="50"/>
      <c r="B804" s="49"/>
      <c r="F804" s="31"/>
      <c r="H804" s="28"/>
      <c r="I804" s="31"/>
      <c r="J804" s="31"/>
      <c r="K804" s="31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  <c r="Y804" s="28"/>
      <c r="Z804" s="28"/>
      <c r="AA804" s="28"/>
      <c r="AB804" s="28"/>
      <c r="AC804" s="28"/>
    </row>
    <row r="805" spans="1:29" ht="15.75">
      <c r="A805" s="50"/>
      <c r="B805" s="49"/>
      <c r="F805" s="31"/>
      <c r="H805" s="28"/>
      <c r="I805" s="31"/>
      <c r="J805" s="31"/>
      <c r="K805" s="31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  <c r="Y805" s="28"/>
      <c r="Z805" s="28"/>
      <c r="AA805" s="28"/>
      <c r="AB805" s="28"/>
      <c r="AC805" s="28"/>
    </row>
    <row r="806" spans="1:29" ht="15.75">
      <c r="A806" s="50"/>
      <c r="B806" s="49"/>
      <c r="F806" s="31"/>
      <c r="H806" s="28"/>
      <c r="I806" s="31"/>
      <c r="J806" s="31"/>
      <c r="K806" s="31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  <c r="X806" s="28"/>
      <c r="Y806" s="28"/>
      <c r="Z806" s="28"/>
      <c r="AA806" s="28"/>
      <c r="AB806" s="28"/>
      <c r="AC806" s="28"/>
    </row>
    <row r="807" spans="1:29" ht="15.75">
      <c r="A807" s="50"/>
      <c r="B807" s="49"/>
      <c r="F807" s="31"/>
      <c r="H807" s="28"/>
      <c r="I807" s="31"/>
      <c r="J807" s="31"/>
      <c r="K807" s="31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  <c r="Y807" s="28"/>
      <c r="Z807" s="28"/>
      <c r="AA807" s="28"/>
      <c r="AB807" s="28"/>
      <c r="AC807" s="28"/>
    </row>
    <row r="808" spans="1:29" ht="15.75">
      <c r="A808" s="50"/>
      <c r="B808" s="49"/>
      <c r="F808" s="31"/>
      <c r="H808" s="28"/>
      <c r="I808" s="31"/>
      <c r="J808" s="31"/>
      <c r="K808" s="31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  <c r="X808" s="28"/>
      <c r="Y808" s="28"/>
      <c r="Z808" s="28"/>
      <c r="AA808" s="28"/>
      <c r="AB808" s="28"/>
      <c r="AC808" s="28"/>
    </row>
    <row r="809" spans="1:29" ht="15.75">
      <c r="A809" s="50"/>
      <c r="B809" s="49"/>
      <c r="F809" s="31"/>
      <c r="H809" s="28"/>
      <c r="I809" s="31"/>
      <c r="J809" s="31"/>
      <c r="K809" s="31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  <c r="Y809" s="28"/>
      <c r="Z809" s="28"/>
      <c r="AA809" s="28"/>
      <c r="AB809" s="28"/>
      <c r="AC809" s="28"/>
    </row>
    <row r="810" spans="1:29" ht="15.75">
      <c r="A810" s="50"/>
      <c r="B810" s="49"/>
      <c r="F810" s="31"/>
      <c r="H810" s="28"/>
      <c r="I810" s="31"/>
      <c r="J810" s="31"/>
      <c r="K810" s="31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  <c r="Y810" s="28"/>
      <c r="Z810" s="28"/>
      <c r="AA810" s="28"/>
      <c r="AB810" s="28"/>
      <c r="AC810" s="28"/>
    </row>
    <row r="811" spans="1:29" ht="15.75">
      <c r="A811" s="50"/>
      <c r="B811" s="49"/>
      <c r="F811" s="31"/>
      <c r="H811" s="28"/>
      <c r="I811" s="31"/>
      <c r="J811" s="31"/>
      <c r="K811" s="31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  <c r="Y811" s="28"/>
      <c r="Z811" s="28"/>
      <c r="AA811" s="28"/>
      <c r="AB811" s="28"/>
      <c r="AC811" s="28"/>
    </row>
    <row r="812" spans="1:29" ht="15.75">
      <c r="A812" s="50"/>
      <c r="B812" s="49"/>
      <c r="F812" s="31"/>
      <c r="H812" s="28"/>
      <c r="I812" s="31"/>
      <c r="J812" s="31"/>
      <c r="K812" s="31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28"/>
      <c r="Y812" s="28"/>
      <c r="Z812" s="28"/>
      <c r="AA812" s="28"/>
      <c r="AB812" s="28"/>
      <c r="AC812" s="28"/>
    </row>
    <row r="813" spans="1:29" ht="15.75">
      <c r="A813" s="50"/>
      <c r="B813" s="49"/>
      <c r="F813" s="31"/>
      <c r="H813" s="28"/>
      <c r="I813" s="31"/>
      <c r="J813" s="31"/>
      <c r="K813" s="31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28"/>
      <c r="Y813" s="28"/>
      <c r="Z813" s="28"/>
      <c r="AA813" s="28"/>
      <c r="AB813" s="28"/>
      <c r="AC813" s="28"/>
    </row>
    <row r="814" spans="1:29" ht="15.75">
      <c r="A814" s="50"/>
      <c r="B814" s="49"/>
      <c r="F814" s="31"/>
      <c r="H814" s="28"/>
      <c r="I814" s="31"/>
      <c r="J814" s="31"/>
      <c r="K814" s="31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28"/>
      <c r="Y814" s="28"/>
      <c r="Z814" s="28"/>
      <c r="AA814" s="28"/>
      <c r="AB814" s="28"/>
      <c r="AC814" s="28"/>
    </row>
    <row r="815" spans="1:29" ht="15.75">
      <c r="A815" s="50"/>
      <c r="B815" s="49"/>
      <c r="F815" s="31"/>
      <c r="H815" s="28"/>
      <c r="I815" s="31"/>
      <c r="J815" s="31"/>
      <c r="K815" s="31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  <c r="Y815" s="28"/>
      <c r="Z815" s="28"/>
      <c r="AA815" s="28"/>
      <c r="AB815" s="28"/>
      <c r="AC815" s="28"/>
    </row>
    <row r="816" spans="1:29" ht="15.75">
      <c r="A816" s="50"/>
      <c r="B816" s="49"/>
      <c r="F816" s="31"/>
      <c r="H816" s="28"/>
      <c r="I816" s="31"/>
      <c r="J816" s="31"/>
      <c r="K816" s="31"/>
      <c r="L816" s="28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  <c r="X816" s="28"/>
      <c r="Y816" s="28"/>
      <c r="Z816" s="28"/>
      <c r="AA816" s="28"/>
      <c r="AB816" s="28"/>
      <c r="AC816" s="28"/>
    </row>
    <row r="817" spans="1:29" ht="15.75">
      <c r="A817" s="50"/>
      <c r="B817" s="49"/>
      <c r="F817" s="31"/>
      <c r="H817" s="28"/>
      <c r="I817" s="31"/>
      <c r="J817" s="31"/>
      <c r="K817" s="31"/>
      <c r="L817" s="28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8"/>
      <c r="X817" s="28"/>
      <c r="Y817" s="28"/>
      <c r="Z817" s="28"/>
      <c r="AA817" s="28"/>
      <c r="AB817" s="28"/>
      <c r="AC817" s="28"/>
    </row>
    <row r="818" spans="1:29" ht="15.75">
      <c r="A818" s="50"/>
      <c r="B818" s="49"/>
      <c r="F818" s="31"/>
      <c r="H818" s="28"/>
      <c r="I818" s="31"/>
      <c r="J818" s="31"/>
      <c r="K818" s="31"/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  <c r="X818" s="28"/>
      <c r="Y818" s="28"/>
      <c r="Z818" s="28"/>
      <c r="AA818" s="28"/>
      <c r="AB818" s="28"/>
      <c r="AC818" s="28"/>
    </row>
    <row r="819" spans="1:29" ht="15.75">
      <c r="A819" s="50"/>
      <c r="B819" s="49"/>
      <c r="F819" s="31"/>
      <c r="H819" s="28"/>
      <c r="I819" s="31"/>
      <c r="J819" s="31"/>
      <c r="K819" s="31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  <c r="Y819" s="28"/>
      <c r="Z819" s="28"/>
      <c r="AA819" s="28"/>
      <c r="AB819" s="28"/>
      <c r="AC819" s="28"/>
    </row>
    <row r="820" spans="1:29" ht="15.75">
      <c r="A820" s="50"/>
      <c r="B820" s="49"/>
      <c r="F820" s="31"/>
      <c r="H820" s="28"/>
      <c r="I820" s="31"/>
      <c r="J820" s="31"/>
      <c r="K820" s="31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  <c r="X820" s="28"/>
      <c r="Y820" s="28"/>
      <c r="Z820" s="28"/>
      <c r="AA820" s="28"/>
      <c r="AB820" s="28"/>
      <c r="AC820" s="28"/>
    </row>
    <row r="821" spans="1:29" ht="15.75">
      <c r="A821" s="50"/>
      <c r="B821" s="49"/>
      <c r="F821" s="31"/>
      <c r="H821" s="28"/>
      <c r="I821" s="31"/>
      <c r="J821" s="31"/>
      <c r="K821" s="31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  <c r="X821" s="28"/>
      <c r="Y821" s="28"/>
      <c r="Z821" s="28"/>
      <c r="AA821" s="28"/>
      <c r="AB821" s="28"/>
      <c r="AC821" s="28"/>
    </row>
    <row r="822" spans="1:29" ht="15.75">
      <c r="A822" s="50"/>
      <c r="B822" s="49"/>
      <c r="F822" s="31"/>
      <c r="H822" s="28"/>
      <c r="I822" s="31"/>
      <c r="J822" s="31"/>
      <c r="K822" s="31"/>
      <c r="L822" s="28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  <c r="X822" s="28"/>
      <c r="Y822" s="28"/>
      <c r="Z822" s="28"/>
      <c r="AA822" s="28"/>
      <c r="AB822" s="28"/>
      <c r="AC822" s="28"/>
    </row>
    <row r="823" spans="1:29" ht="15.75">
      <c r="A823" s="50"/>
      <c r="B823" s="49"/>
      <c r="F823" s="31"/>
      <c r="H823" s="28"/>
      <c r="I823" s="31"/>
      <c r="J823" s="31"/>
      <c r="K823" s="31"/>
      <c r="L823" s="28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  <c r="X823" s="28"/>
      <c r="Y823" s="28"/>
      <c r="Z823" s="28"/>
      <c r="AA823" s="28"/>
      <c r="AB823" s="28"/>
      <c r="AC823" s="28"/>
    </row>
    <row r="824" spans="1:29" ht="15.75">
      <c r="A824" s="50"/>
      <c r="B824" s="49"/>
      <c r="F824" s="31"/>
      <c r="H824" s="28"/>
      <c r="I824" s="31"/>
      <c r="J824" s="31"/>
      <c r="K824" s="31"/>
      <c r="L824" s="28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  <c r="X824" s="28"/>
      <c r="Y824" s="28"/>
      <c r="Z824" s="28"/>
      <c r="AA824" s="28"/>
      <c r="AB824" s="28"/>
      <c r="AC824" s="28"/>
    </row>
    <row r="825" spans="1:29" ht="15.75">
      <c r="A825" s="50"/>
      <c r="B825" s="49"/>
      <c r="F825" s="31"/>
      <c r="H825" s="28"/>
      <c r="I825" s="31"/>
      <c r="J825" s="31"/>
      <c r="K825" s="31"/>
      <c r="L825" s="28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  <c r="X825" s="28"/>
      <c r="Y825" s="28"/>
      <c r="Z825" s="28"/>
      <c r="AA825" s="28"/>
      <c r="AB825" s="28"/>
      <c r="AC825" s="28"/>
    </row>
    <row r="826" spans="1:29" ht="15.75">
      <c r="A826" s="50"/>
      <c r="B826" s="49"/>
      <c r="F826" s="31"/>
      <c r="H826" s="28"/>
      <c r="I826" s="31"/>
      <c r="J826" s="31"/>
      <c r="K826" s="31"/>
      <c r="L826" s="28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8"/>
      <c r="X826" s="28"/>
      <c r="Y826" s="28"/>
      <c r="Z826" s="28"/>
      <c r="AA826" s="28"/>
      <c r="AB826" s="28"/>
      <c r="AC826" s="28"/>
    </row>
    <row r="827" spans="1:29" ht="15.75">
      <c r="A827" s="50"/>
      <c r="B827" s="49"/>
      <c r="F827" s="31"/>
      <c r="H827" s="28"/>
      <c r="I827" s="31"/>
      <c r="J827" s="31"/>
      <c r="K827" s="31"/>
      <c r="L827" s="28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8"/>
      <c r="X827" s="28"/>
      <c r="Y827" s="28"/>
      <c r="Z827" s="28"/>
      <c r="AA827" s="28"/>
      <c r="AB827" s="28"/>
      <c r="AC827" s="28"/>
    </row>
    <row r="828" spans="1:29" ht="15.75">
      <c r="A828" s="50"/>
      <c r="B828" s="49"/>
      <c r="F828" s="31"/>
      <c r="H828" s="28"/>
      <c r="I828" s="31"/>
      <c r="J828" s="31"/>
      <c r="K828" s="31"/>
      <c r="L828" s="28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8"/>
      <c r="X828" s="28"/>
      <c r="Y828" s="28"/>
      <c r="Z828" s="28"/>
      <c r="AA828" s="28"/>
      <c r="AB828" s="28"/>
      <c r="AC828" s="28"/>
    </row>
    <row r="829" spans="1:29" ht="15.75">
      <c r="A829" s="50"/>
      <c r="B829" s="49"/>
      <c r="F829" s="31"/>
      <c r="H829" s="28"/>
      <c r="I829" s="31"/>
      <c r="J829" s="31"/>
      <c r="K829" s="31"/>
      <c r="L829" s="28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  <c r="X829" s="28"/>
      <c r="Y829" s="28"/>
      <c r="Z829" s="28"/>
      <c r="AA829" s="28"/>
      <c r="AB829" s="28"/>
      <c r="AC829" s="28"/>
    </row>
    <row r="830" spans="1:29" ht="15.75">
      <c r="A830" s="50"/>
      <c r="B830" s="49"/>
      <c r="F830" s="31"/>
      <c r="H830" s="28"/>
      <c r="I830" s="31"/>
      <c r="J830" s="31"/>
      <c r="K830" s="31"/>
      <c r="L830" s="28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  <c r="X830" s="28"/>
      <c r="Y830" s="28"/>
      <c r="Z830" s="28"/>
      <c r="AA830" s="28"/>
      <c r="AB830" s="28"/>
      <c r="AC830" s="28"/>
    </row>
    <row r="831" spans="1:29" ht="15.75">
      <c r="A831" s="50"/>
      <c r="B831" s="49"/>
      <c r="F831" s="31"/>
      <c r="H831" s="28"/>
      <c r="I831" s="31"/>
      <c r="J831" s="31"/>
      <c r="K831" s="31"/>
      <c r="L831" s="28"/>
      <c r="M831" s="28"/>
      <c r="N831" s="28"/>
      <c r="O831" s="28"/>
      <c r="P831" s="28"/>
      <c r="Q831" s="28"/>
      <c r="R831" s="28"/>
      <c r="S831" s="28"/>
      <c r="T831" s="28"/>
      <c r="U831" s="28"/>
      <c r="V831" s="28"/>
      <c r="W831" s="28"/>
      <c r="X831" s="28"/>
      <c r="Y831" s="28"/>
      <c r="Z831" s="28"/>
      <c r="AA831" s="28"/>
      <c r="AB831" s="28"/>
      <c r="AC831" s="28"/>
    </row>
    <row r="832" spans="1:29" ht="15.75">
      <c r="A832" s="50"/>
      <c r="B832" s="49"/>
      <c r="F832" s="31"/>
      <c r="H832" s="28"/>
      <c r="I832" s="31"/>
      <c r="J832" s="31"/>
      <c r="K832" s="31"/>
      <c r="L832" s="28"/>
      <c r="M832" s="28"/>
      <c r="N832" s="28"/>
      <c r="O832" s="28"/>
      <c r="P832" s="28"/>
      <c r="Q832" s="28"/>
      <c r="R832" s="28"/>
      <c r="S832" s="28"/>
      <c r="T832" s="28"/>
      <c r="U832" s="28"/>
      <c r="V832" s="28"/>
      <c r="W832" s="28"/>
      <c r="X832" s="28"/>
      <c r="Y832" s="28"/>
      <c r="Z832" s="28"/>
      <c r="AA832" s="28"/>
      <c r="AB832" s="28"/>
      <c r="AC832" s="28"/>
    </row>
    <row r="833" spans="1:29" ht="15.75">
      <c r="A833" s="50"/>
      <c r="B833" s="49"/>
      <c r="F833" s="31"/>
      <c r="H833" s="28"/>
      <c r="I833" s="31"/>
      <c r="J833" s="31"/>
      <c r="K833" s="31"/>
      <c r="L833" s="28"/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28"/>
      <c r="Y833" s="28"/>
      <c r="Z833" s="28"/>
      <c r="AA833" s="28"/>
      <c r="AB833" s="28"/>
      <c r="AC833" s="28"/>
    </row>
    <row r="834" spans="1:29" ht="15.75">
      <c r="A834" s="50"/>
      <c r="B834" s="49"/>
      <c r="F834" s="31"/>
      <c r="H834" s="28"/>
      <c r="I834" s="31"/>
      <c r="J834" s="31"/>
      <c r="K834" s="31"/>
      <c r="L834" s="28"/>
      <c r="M834" s="28"/>
      <c r="N834" s="28"/>
      <c r="O834" s="28"/>
      <c r="P834" s="28"/>
      <c r="Q834" s="28"/>
      <c r="R834" s="28"/>
      <c r="S834" s="28"/>
      <c r="T834" s="28"/>
      <c r="U834" s="28"/>
      <c r="V834" s="28"/>
      <c r="W834" s="28"/>
      <c r="X834" s="28"/>
      <c r="Y834" s="28"/>
      <c r="Z834" s="28"/>
      <c r="AA834" s="28"/>
      <c r="AB834" s="28"/>
      <c r="AC834" s="28"/>
    </row>
    <row r="835" spans="1:29" ht="15.75">
      <c r="A835" s="50"/>
      <c r="B835" s="49"/>
      <c r="F835" s="31"/>
      <c r="H835" s="28"/>
      <c r="I835" s="31"/>
      <c r="J835" s="31"/>
      <c r="K835" s="31"/>
      <c r="L835" s="28"/>
      <c r="M835" s="28"/>
      <c r="N835" s="28"/>
      <c r="O835" s="28"/>
      <c r="P835" s="28"/>
      <c r="Q835" s="28"/>
      <c r="R835" s="28"/>
      <c r="S835" s="28"/>
      <c r="T835" s="28"/>
      <c r="U835" s="28"/>
      <c r="V835" s="28"/>
      <c r="W835" s="28"/>
      <c r="X835" s="28"/>
      <c r="Y835" s="28"/>
      <c r="Z835" s="28"/>
      <c r="AA835" s="28"/>
      <c r="AB835" s="28"/>
      <c r="AC835" s="28"/>
    </row>
    <row r="836" spans="1:29" ht="15.75">
      <c r="A836" s="50"/>
      <c r="B836" s="49"/>
      <c r="F836" s="31"/>
      <c r="H836" s="28"/>
      <c r="I836" s="31"/>
      <c r="J836" s="31"/>
      <c r="K836" s="31"/>
      <c r="L836" s="28"/>
      <c r="M836" s="28"/>
      <c r="N836" s="28"/>
      <c r="O836" s="28"/>
      <c r="P836" s="28"/>
      <c r="Q836" s="28"/>
      <c r="R836" s="28"/>
      <c r="S836" s="28"/>
      <c r="T836" s="28"/>
      <c r="U836" s="28"/>
      <c r="V836" s="28"/>
      <c r="W836" s="28"/>
      <c r="X836" s="28"/>
      <c r="Y836" s="28"/>
      <c r="Z836" s="28"/>
      <c r="AA836" s="28"/>
      <c r="AB836" s="28"/>
      <c r="AC836" s="28"/>
    </row>
    <row r="837" spans="1:29" ht="15.75">
      <c r="A837" s="50"/>
      <c r="B837" s="49"/>
      <c r="F837" s="31"/>
      <c r="H837" s="28"/>
      <c r="I837" s="31"/>
      <c r="J837" s="31"/>
      <c r="K837" s="31"/>
      <c r="L837" s="28"/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28"/>
      <c r="X837" s="28"/>
      <c r="Y837" s="28"/>
      <c r="Z837" s="28"/>
      <c r="AA837" s="28"/>
      <c r="AB837" s="28"/>
      <c r="AC837" s="28"/>
    </row>
    <row r="838" spans="1:29" ht="15.75">
      <c r="A838" s="50"/>
      <c r="B838" s="49"/>
      <c r="F838" s="31"/>
      <c r="H838" s="28"/>
      <c r="I838" s="31"/>
      <c r="J838" s="31"/>
      <c r="K838" s="31"/>
      <c r="L838" s="28"/>
      <c r="M838" s="28"/>
      <c r="N838" s="28"/>
      <c r="O838" s="28"/>
      <c r="P838" s="28"/>
      <c r="Q838" s="28"/>
      <c r="R838" s="28"/>
      <c r="S838" s="28"/>
      <c r="T838" s="28"/>
      <c r="U838" s="28"/>
      <c r="V838" s="28"/>
      <c r="W838" s="28"/>
      <c r="X838" s="28"/>
      <c r="Y838" s="28"/>
      <c r="Z838" s="28"/>
      <c r="AA838" s="28"/>
      <c r="AB838" s="28"/>
      <c r="AC838" s="28"/>
    </row>
    <row r="839" spans="1:29" ht="15.75">
      <c r="A839" s="50"/>
      <c r="B839" s="49"/>
      <c r="F839" s="31"/>
      <c r="H839" s="28"/>
      <c r="I839" s="31"/>
      <c r="J839" s="31"/>
      <c r="K839" s="31"/>
      <c r="L839" s="28"/>
      <c r="M839" s="28"/>
      <c r="N839" s="28"/>
      <c r="O839" s="28"/>
      <c r="P839" s="28"/>
      <c r="Q839" s="28"/>
      <c r="R839" s="28"/>
      <c r="S839" s="28"/>
      <c r="T839" s="28"/>
      <c r="U839" s="28"/>
      <c r="V839" s="28"/>
      <c r="W839" s="28"/>
      <c r="X839" s="28"/>
      <c r="Y839" s="28"/>
      <c r="Z839" s="28"/>
      <c r="AA839" s="28"/>
      <c r="AB839" s="28"/>
      <c r="AC839" s="28"/>
    </row>
    <row r="840" spans="1:29" ht="15.75">
      <c r="A840" s="50"/>
      <c r="B840" s="49"/>
      <c r="F840" s="31"/>
      <c r="H840" s="28"/>
      <c r="I840" s="31"/>
      <c r="J840" s="31"/>
      <c r="K840" s="31"/>
      <c r="L840" s="28"/>
      <c r="M840" s="28"/>
      <c r="N840" s="28"/>
      <c r="O840" s="28"/>
      <c r="P840" s="28"/>
      <c r="Q840" s="28"/>
      <c r="R840" s="28"/>
      <c r="S840" s="28"/>
      <c r="T840" s="28"/>
      <c r="U840" s="28"/>
      <c r="V840" s="28"/>
      <c r="W840" s="28"/>
      <c r="X840" s="28"/>
      <c r="Y840" s="28"/>
      <c r="Z840" s="28"/>
      <c r="AA840" s="28"/>
      <c r="AB840" s="28"/>
      <c r="AC840" s="28"/>
    </row>
    <row r="841" spans="1:29" ht="15.75">
      <c r="A841" s="50"/>
      <c r="B841" s="49"/>
      <c r="F841" s="31"/>
      <c r="H841" s="28"/>
      <c r="I841" s="31"/>
      <c r="J841" s="31"/>
      <c r="K841" s="31"/>
      <c r="L841" s="28"/>
      <c r="M841" s="28"/>
      <c r="N841" s="28"/>
      <c r="O841" s="28"/>
      <c r="P841" s="28"/>
      <c r="Q841" s="28"/>
      <c r="R841" s="28"/>
      <c r="S841" s="28"/>
      <c r="T841" s="28"/>
      <c r="U841" s="28"/>
      <c r="V841" s="28"/>
      <c r="W841" s="28"/>
      <c r="X841" s="28"/>
      <c r="Y841" s="28"/>
      <c r="Z841" s="28"/>
      <c r="AA841" s="28"/>
      <c r="AB841" s="28"/>
      <c r="AC841" s="28"/>
    </row>
    <row r="842" spans="1:29" ht="15.75">
      <c r="A842" s="50"/>
      <c r="B842" s="49"/>
      <c r="F842" s="31"/>
      <c r="H842" s="28"/>
      <c r="I842" s="31"/>
      <c r="J842" s="31"/>
      <c r="K842" s="31"/>
      <c r="L842" s="28"/>
      <c r="M842" s="28"/>
      <c r="N842" s="28"/>
      <c r="O842" s="28"/>
      <c r="P842" s="28"/>
      <c r="Q842" s="28"/>
      <c r="R842" s="28"/>
      <c r="S842" s="28"/>
      <c r="T842" s="28"/>
      <c r="U842" s="28"/>
      <c r="V842" s="28"/>
      <c r="W842" s="28"/>
      <c r="X842" s="28"/>
      <c r="Y842" s="28"/>
      <c r="Z842" s="28"/>
      <c r="AA842" s="28"/>
      <c r="AB842" s="28"/>
      <c r="AC842" s="28"/>
    </row>
    <row r="843" spans="1:29" ht="15.75">
      <c r="A843" s="50"/>
      <c r="B843" s="49"/>
      <c r="F843" s="31"/>
      <c r="H843" s="28"/>
      <c r="I843" s="31"/>
      <c r="J843" s="31"/>
      <c r="K843" s="31"/>
      <c r="L843" s="28"/>
      <c r="M843" s="28"/>
      <c r="N843" s="28"/>
      <c r="O843" s="28"/>
      <c r="P843" s="28"/>
      <c r="Q843" s="28"/>
      <c r="R843" s="28"/>
      <c r="S843" s="28"/>
      <c r="T843" s="28"/>
      <c r="U843" s="28"/>
      <c r="V843" s="28"/>
      <c r="W843" s="28"/>
      <c r="X843" s="28"/>
      <c r="Y843" s="28"/>
      <c r="Z843" s="28"/>
      <c r="AA843" s="28"/>
      <c r="AB843" s="28"/>
      <c r="AC843" s="28"/>
    </row>
    <row r="844" spans="1:29" ht="15.75">
      <c r="A844" s="50"/>
      <c r="B844" s="49"/>
      <c r="F844" s="31"/>
      <c r="H844" s="28"/>
      <c r="I844" s="31"/>
      <c r="J844" s="31"/>
      <c r="K844" s="31"/>
      <c r="L844" s="28"/>
      <c r="M844" s="28"/>
      <c r="N844" s="28"/>
      <c r="O844" s="28"/>
      <c r="P844" s="28"/>
      <c r="Q844" s="28"/>
      <c r="R844" s="28"/>
      <c r="S844" s="28"/>
      <c r="T844" s="28"/>
      <c r="U844" s="28"/>
      <c r="V844" s="28"/>
      <c r="W844" s="28"/>
      <c r="X844" s="28"/>
      <c r="Y844" s="28"/>
      <c r="Z844" s="28"/>
      <c r="AA844" s="28"/>
      <c r="AB844" s="28"/>
      <c r="AC844" s="28"/>
    </row>
    <row r="845" spans="1:29" ht="15.75">
      <c r="A845" s="50"/>
      <c r="B845" s="49"/>
      <c r="F845" s="31"/>
      <c r="H845" s="28"/>
      <c r="I845" s="31"/>
      <c r="J845" s="31"/>
      <c r="K845" s="31"/>
      <c r="L845" s="28"/>
      <c r="M845" s="28"/>
      <c r="N845" s="28"/>
      <c r="O845" s="28"/>
      <c r="P845" s="28"/>
      <c r="Q845" s="28"/>
      <c r="R845" s="28"/>
      <c r="S845" s="28"/>
      <c r="T845" s="28"/>
      <c r="U845" s="28"/>
      <c r="V845" s="28"/>
      <c r="W845" s="28"/>
      <c r="X845" s="28"/>
      <c r="Y845" s="28"/>
      <c r="Z845" s="28"/>
      <c r="AA845" s="28"/>
      <c r="AB845" s="28"/>
      <c r="AC845" s="28"/>
    </row>
    <row r="846" spans="1:29" ht="15.75">
      <c r="A846" s="50"/>
      <c r="B846" s="49"/>
      <c r="F846" s="31"/>
      <c r="H846" s="28"/>
      <c r="I846" s="31"/>
      <c r="J846" s="31"/>
      <c r="K846" s="31"/>
      <c r="L846" s="28"/>
      <c r="M846" s="28"/>
      <c r="N846" s="28"/>
      <c r="O846" s="28"/>
      <c r="P846" s="28"/>
      <c r="Q846" s="28"/>
      <c r="R846" s="28"/>
      <c r="S846" s="28"/>
      <c r="T846" s="28"/>
      <c r="U846" s="28"/>
      <c r="V846" s="28"/>
      <c r="W846" s="28"/>
      <c r="X846" s="28"/>
      <c r="Y846" s="28"/>
      <c r="Z846" s="28"/>
      <c r="AA846" s="28"/>
      <c r="AB846" s="28"/>
      <c r="AC846" s="28"/>
    </row>
    <row r="847" spans="1:29" ht="15.75">
      <c r="A847" s="50"/>
      <c r="B847" s="49"/>
      <c r="F847" s="31"/>
      <c r="H847" s="28"/>
      <c r="I847" s="31"/>
      <c r="J847" s="31"/>
      <c r="K847" s="31"/>
      <c r="L847" s="28"/>
      <c r="M847" s="28"/>
      <c r="N847" s="28"/>
      <c r="O847" s="28"/>
      <c r="P847" s="28"/>
      <c r="Q847" s="28"/>
      <c r="R847" s="28"/>
      <c r="S847" s="28"/>
      <c r="T847" s="28"/>
      <c r="U847" s="28"/>
      <c r="V847" s="28"/>
      <c r="W847" s="28"/>
      <c r="X847" s="28"/>
      <c r="Y847" s="28"/>
      <c r="Z847" s="28"/>
      <c r="AA847" s="28"/>
      <c r="AB847" s="28"/>
      <c r="AC847" s="28"/>
    </row>
    <row r="848" spans="1:29" ht="15.75">
      <c r="A848" s="50"/>
      <c r="B848" s="49"/>
      <c r="F848" s="31"/>
      <c r="H848" s="28"/>
      <c r="I848" s="31"/>
      <c r="J848" s="31"/>
      <c r="K848" s="31"/>
      <c r="L848" s="28"/>
      <c r="M848" s="28"/>
      <c r="N848" s="28"/>
      <c r="O848" s="28"/>
      <c r="P848" s="28"/>
      <c r="Q848" s="28"/>
      <c r="R848" s="28"/>
      <c r="S848" s="28"/>
      <c r="T848" s="28"/>
      <c r="U848" s="28"/>
      <c r="V848" s="28"/>
      <c r="W848" s="28"/>
      <c r="X848" s="28"/>
      <c r="Y848" s="28"/>
      <c r="Z848" s="28"/>
      <c r="AA848" s="28"/>
      <c r="AB848" s="28"/>
      <c r="AC848" s="28"/>
    </row>
    <row r="849" spans="1:29" ht="15.75">
      <c r="A849" s="50"/>
      <c r="B849" s="49"/>
      <c r="F849" s="31"/>
      <c r="H849" s="28"/>
      <c r="I849" s="31"/>
      <c r="J849" s="31"/>
      <c r="K849" s="31"/>
      <c r="L849" s="28"/>
      <c r="M849" s="28"/>
      <c r="N849" s="28"/>
      <c r="O849" s="28"/>
      <c r="P849" s="28"/>
      <c r="Q849" s="28"/>
      <c r="R849" s="28"/>
      <c r="S849" s="28"/>
      <c r="T849" s="28"/>
      <c r="U849" s="28"/>
      <c r="V849" s="28"/>
      <c r="W849" s="28"/>
      <c r="X849" s="28"/>
      <c r="Y849" s="28"/>
      <c r="Z849" s="28"/>
      <c r="AA849" s="28"/>
      <c r="AB849" s="28"/>
      <c r="AC849" s="28"/>
    </row>
    <row r="850" spans="1:29" ht="15.75">
      <c r="A850" s="50"/>
      <c r="B850" s="49"/>
      <c r="F850" s="31"/>
      <c r="H850" s="28"/>
      <c r="I850" s="31"/>
      <c r="J850" s="31"/>
      <c r="K850" s="31"/>
      <c r="L850" s="28"/>
      <c r="M850" s="28"/>
      <c r="N850" s="28"/>
      <c r="O850" s="28"/>
      <c r="P850" s="28"/>
      <c r="Q850" s="28"/>
      <c r="R850" s="28"/>
      <c r="S850" s="28"/>
      <c r="T850" s="28"/>
      <c r="U850" s="28"/>
      <c r="V850" s="28"/>
      <c r="W850" s="28"/>
      <c r="X850" s="28"/>
      <c r="Y850" s="28"/>
      <c r="Z850" s="28"/>
      <c r="AA850" s="28"/>
      <c r="AB850" s="28"/>
      <c r="AC850" s="28"/>
    </row>
    <row r="851" spans="1:29" ht="15.75">
      <c r="A851" s="50"/>
      <c r="B851" s="49"/>
      <c r="F851" s="31"/>
      <c r="H851" s="28"/>
      <c r="I851" s="31"/>
      <c r="J851" s="31"/>
      <c r="K851" s="31"/>
      <c r="L851" s="28"/>
      <c r="M851" s="28"/>
      <c r="N851" s="28"/>
      <c r="O851" s="28"/>
      <c r="P851" s="28"/>
      <c r="Q851" s="28"/>
      <c r="R851" s="28"/>
      <c r="S851" s="28"/>
      <c r="T851" s="28"/>
      <c r="U851" s="28"/>
      <c r="V851" s="28"/>
      <c r="W851" s="28"/>
      <c r="X851" s="28"/>
      <c r="Y851" s="28"/>
      <c r="Z851" s="28"/>
      <c r="AA851" s="28"/>
      <c r="AB851" s="28"/>
      <c r="AC851" s="28"/>
    </row>
    <row r="852" spans="1:29" ht="15.75">
      <c r="A852" s="50"/>
      <c r="B852" s="49"/>
      <c r="F852" s="31"/>
      <c r="H852" s="28"/>
      <c r="I852" s="31"/>
      <c r="J852" s="31"/>
      <c r="K852" s="31"/>
      <c r="L852" s="28"/>
      <c r="M852" s="28"/>
      <c r="N852" s="28"/>
      <c r="O852" s="28"/>
      <c r="P852" s="28"/>
      <c r="Q852" s="28"/>
      <c r="R852" s="28"/>
      <c r="S852" s="28"/>
      <c r="T852" s="28"/>
      <c r="U852" s="28"/>
      <c r="V852" s="28"/>
      <c r="W852" s="28"/>
      <c r="X852" s="28"/>
      <c r="Y852" s="28"/>
      <c r="Z852" s="28"/>
      <c r="AA852" s="28"/>
      <c r="AB852" s="28"/>
      <c r="AC852" s="28"/>
    </row>
    <row r="853" spans="1:29" ht="15.75">
      <c r="A853" s="50"/>
      <c r="B853" s="49"/>
      <c r="F853" s="31"/>
      <c r="H853" s="28"/>
      <c r="I853" s="31"/>
      <c r="J853" s="31"/>
      <c r="K853" s="31"/>
      <c r="L853" s="28"/>
      <c r="M853" s="28"/>
      <c r="N853" s="28"/>
      <c r="O853" s="28"/>
      <c r="P853" s="28"/>
      <c r="Q853" s="28"/>
      <c r="R853" s="28"/>
      <c r="S853" s="28"/>
      <c r="T853" s="28"/>
      <c r="U853" s="28"/>
      <c r="V853" s="28"/>
      <c r="W853" s="28"/>
      <c r="X853" s="28"/>
      <c r="Y853" s="28"/>
      <c r="Z853" s="28"/>
      <c r="AA853" s="28"/>
      <c r="AB853" s="28"/>
      <c r="AC853" s="28"/>
    </row>
    <row r="854" spans="1:29" ht="15.75">
      <c r="A854" s="50"/>
      <c r="B854" s="49"/>
      <c r="F854" s="31"/>
      <c r="H854" s="28"/>
      <c r="I854" s="31"/>
      <c r="J854" s="31"/>
      <c r="K854" s="31"/>
      <c r="L854" s="28"/>
      <c r="M854" s="28"/>
      <c r="N854" s="28"/>
      <c r="O854" s="28"/>
      <c r="P854" s="28"/>
      <c r="Q854" s="28"/>
      <c r="R854" s="28"/>
      <c r="S854" s="28"/>
      <c r="T854" s="28"/>
      <c r="U854" s="28"/>
      <c r="V854" s="28"/>
      <c r="W854" s="28"/>
      <c r="X854" s="28"/>
      <c r="Y854" s="28"/>
      <c r="Z854" s="28"/>
      <c r="AA854" s="28"/>
      <c r="AB854" s="28"/>
      <c r="AC854" s="28"/>
    </row>
    <row r="855" spans="1:29" ht="15.75">
      <c r="A855" s="50"/>
      <c r="B855" s="49"/>
      <c r="F855" s="31"/>
      <c r="H855" s="28"/>
      <c r="I855" s="31"/>
      <c r="J855" s="31"/>
      <c r="K855" s="31"/>
      <c r="L855" s="28"/>
      <c r="M855" s="28"/>
      <c r="N855" s="28"/>
      <c r="O855" s="28"/>
      <c r="P855" s="28"/>
      <c r="Q855" s="28"/>
      <c r="R855" s="28"/>
      <c r="S855" s="28"/>
      <c r="T855" s="28"/>
      <c r="U855" s="28"/>
      <c r="V855" s="28"/>
      <c r="W855" s="28"/>
      <c r="X855" s="28"/>
      <c r="Y855" s="28"/>
      <c r="Z855" s="28"/>
      <c r="AA855" s="28"/>
      <c r="AB855" s="28"/>
      <c r="AC855" s="28"/>
    </row>
    <row r="856" spans="1:29" ht="15.75">
      <c r="A856" s="50"/>
      <c r="B856" s="49"/>
      <c r="F856" s="31"/>
      <c r="H856" s="28"/>
      <c r="I856" s="31"/>
      <c r="J856" s="31"/>
      <c r="K856" s="31"/>
      <c r="L856" s="28"/>
      <c r="M856" s="28"/>
      <c r="N856" s="28"/>
      <c r="O856" s="28"/>
      <c r="P856" s="28"/>
      <c r="Q856" s="28"/>
      <c r="R856" s="28"/>
      <c r="S856" s="28"/>
      <c r="T856" s="28"/>
      <c r="U856" s="28"/>
      <c r="V856" s="28"/>
      <c r="W856" s="28"/>
      <c r="X856" s="28"/>
      <c r="Y856" s="28"/>
      <c r="Z856" s="28"/>
      <c r="AA856" s="28"/>
      <c r="AB856" s="28"/>
      <c r="AC856" s="28"/>
    </row>
    <row r="857" spans="1:29" ht="15.75">
      <c r="A857" s="50"/>
      <c r="B857" s="49"/>
      <c r="F857" s="31"/>
      <c r="H857" s="28"/>
      <c r="I857" s="31"/>
      <c r="J857" s="31"/>
      <c r="K857" s="31"/>
      <c r="L857" s="28"/>
      <c r="M857" s="28"/>
      <c r="N857" s="28"/>
      <c r="O857" s="28"/>
      <c r="P857" s="28"/>
      <c r="Q857" s="28"/>
      <c r="R857" s="28"/>
      <c r="S857" s="28"/>
      <c r="T857" s="28"/>
      <c r="U857" s="28"/>
      <c r="V857" s="28"/>
      <c r="W857" s="28"/>
      <c r="X857" s="28"/>
      <c r="Y857" s="28"/>
      <c r="Z857" s="28"/>
      <c r="AA857" s="28"/>
      <c r="AB857" s="28"/>
      <c r="AC857" s="28"/>
    </row>
    <row r="858" spans="1:29" ht="15.75">
      <c r="A858" s="50"/>
      <c r="B858" s="49"/>
      <c r="F858" s="31"/>
      <c r="H858" s="28"/>
      <c r="I858" s="31"/>
      <c r="J858" s="31"/>
      <c r="K858" s="31"/>
      <c r="L858" s="28"/>
      <c r="M858" s="28"/>
      <c r="N858" s="28"/>
      <c r="O858" s="28"/>
      <c r="P858" s="28"/>
      <c r="Q858" s="28"/>
      <c r="R858" s="28"/>
      <c r="S858" s="28"/>
      <c r="T858" s="28"/>
      <c r="U858" s="28"/>
      <c r="V858" s="28"/>
      <c r="W858" s="28"/>
      <c r="X858" s="28"/>
      <c r="Y858" s="28"/>
      <c r="Z858" s="28"/>
      <c r="AA858" s="28"/>
      <c r="AB858" s="28"/>
      <c r="AC858" s="28"/>
    </row>
    <row r="859" spans="1:29" ht="15.75">
      <c r="A859" s="50"/>
      <c r="B859" s="49"/>
      <c r="F859" s="31"/>
      <c r="H859" s="28"/>
      <c r="I859" s="31"/>
      <c r="J859" s="31"/>
      <c r="K859" s="31"/>
      <c r="L859" s="28"/>
      <c r="M859" s="28"/>
      <c r="N859" s="28"/>
      <c r="O859" s="28"/>
      <c r="P859" s="28"/>
      <c r="Q859" s="28"/>
      <c r="R859" s="28"/>
      <c r="S859" s="28"/>
      <c r="T859" s="28"/>
      <c r="U859" s="28"/>
      <c r="V859" s="28"/>
      <c r="W859" s="28"/>
      <c r="X859" s="28"/>
      <c r="Y859" s="28"/>
      <c r="Z859" s="28"/>
      <c r="AA859" s="28"/>
      <c r="AB859" s="28"/>
      <c r="AC859" s="28"/>
    </row>
    <row r="860" spans="1:29" ht="15.75">
      <c r="A860" s="50"/>
      <c r="B860" s="49"/>
      <c r="F860" s="31"/>
      <c r="H860" s="28"/>
      <c r="I860" s="31"/>
      <c r="J860" s="31"/>
      <c r="K860" s="31"/>
      <c r="L860" s="28"/>
      <c r="M860" s="28"/>
      <c r="N860" s="28"/>
      <c r="O860" s="28"/>
      <c r="P860" s="28"/>
      <c r="Q860" s="28"/>
      <c r="R860" s="28"/>
      <c r="S860" s="28"/>
      <c r="T860" s="28"/>
      <c r="U860" s="28"/>
      <c r="V860" s="28"/>
      <c r="W860" s="28"/>
      <c r="X860" s="28"/>
      <c r="Y860" s="28"/>
      <c r="Z860" s="28"/>
      <c r="AA860" s="28"/>
      <c r="AB860" s="28"/>
      <c r="AC860" s="28"/>
    </row>
    <row r="861" spans="1:29" ht="15.75">
      <c r="A861" s="50"/>
      <c r="B861" s="49"/>
      <c r="F861" s="31"/>
      <c r="H861" s="28"/>
      <c r="I861" s="31"/>
      <c r="J861" s="31"/>
      <c r="K861" s="31"/>
      <c r="L861" s="28"/>
      <c r="M861" s="28"/>
      <c r="N861" s="28"/>
      <c r="O861" s="28"/>
      <c r="P861" s="28"/>
      <c r="Q861" s="28"/>
      <c r="R861" s="28"/>
      <c r="S861" s="28"/>
      <c r="T861" s="28"/>
      <c r="U861" s="28"/>
      <c r="V861" s="28"/>
      <c r="W861" s="28"/>
      <c r="X861" s="28"/>
      <c r="Y861" s="28"/>
      <c r="Z861" s="28"/>
      <c r="AA861" s="28"/>
      <c r="AB861" s="28"/>
      <c r="AC861" s="28"/>
    </row>
    <row r="862" spans="1:29" ht="15.75">
      <c r="A862" s="50"/>
      <c r="B862" s="49"/>
      <c r="F862" s="31"/>
      <c r="H862" s="28"/>
      <c r="I862" s="31"/>
      <c r="J862" s="31"/>
      <c r="K862" s="31"/>
      <c r="L862" s="28"/>
      <c r="M862" s="28"/>
      <c r="N862" s="28"/>
      <c r="O862" s="28"/>
      <c r="P862" s="28"/>
      <c r="Q862" s="28"/>
      <c r="R862" s="28"/>
      <c r="S862" s="28"/>
      <c r="T862" s="28"/>
      <c r="U862" s="28"/>
      <c r="V862" s="28"/>
      <c r="W862" s="28"/>
      <c r="X862" s="28"/>
      <c r="Y862" s="28"/>
      <c r="Z862" s="28"/>
      <c r="AA862" s="28"/>
      <c r="AB862" s="28"/>
      <c r="AC862" s="28"/>
    </row>
    <row r="863" spans="1:29" ht="15.75">
      <c r="A863" s="50"/>
      <c r="B863" s="49"/>
      <c r="F863" s="31"/>
      <c r="H863" s="28"/>
      <c r="I863" s="31"/>
      <c r="J863" s="31"/>
      <c r="K863" s="31"/>
      <c r="L863" s="28"/>
      <c r="M863" s="28"/>
      <c r="N863" s="28"/>
      <c r="O863" s="28"/>
      <c r="P863" s="28"/>
      <c r="Q863" s="28"/>
      <c r="R863" s="28"/>
      <c r="S863" s="28"/>
      <c r="T863" s="28"/>
      <c r="U863" s="28"/>
      <c r="V863" s="28"/>
      <c r="W863" s="28"/>
      <c r="X863" s="28"/>
      <c r="Y863" s="28"/>
      <c r="Z863" s="28"/>
      <c r="AA863" s="28"/>
      <c r="AB863" s="28"/>
      <c r="AC863" s="28"/>
    </row>
    <row r="864" spans="1:29" ht="15.75">
      <c r="A864" s="50"/>
      <c r="B864" s="49"/>
      <c r="F864" s="31"/>
      <c r="H864" s="28"/>
      <c r="I864" s="31"/>
      <c r="J864" s="31"/>
      <c r="K864" s="31"/>
      <c r="L864" s="28"/>
      <c r="M864" s="28"/>
      <c r="N864" s="28"/>
      <c r="O864" s="28"/>
      <c r="P864" s="28"/>
      <c r="Q864" s="28"/>
      <c r="R864" s="28"/>
      <c r="S864" s="28"/>
      <c r="T864" s="28"/>
      <c r="U864" s="28"/>
      <c r="V864" s="28"/>
      <c r="W864" s="28"/>
      <c r="X864" s="28"/>
      <c r="Y864" s="28"/>
      <c r="Z864" s="28"/>
      <c r="AA864" s="28"/>
      <c r="AB864" s="28"/>
      <c r="AC864" s="28"/>
    </row>
    <row r="865" spans="1:29" ht="15.75">
      <c r="A865" s="50"/>
      <c r="B865" s="49"/>
      <c r="F865" s="31"/>
      <c r="H865" s="28"/>
      <c r="I865" s="31"/>
      <c r="J865" s="31"/>
      <c r="K865" s="31"/>
      <c r="L865" s="28"/>
      <c r="M865" s="28"/>
      <c r="N865" s="28"/>
      <c r="O865" s="28"/>
      <c r="P865" s="28"/>
      <c r="Q865" s="28"/>
      <c r="R865" s="28"/>
      <c r="S865" s="28"/>
      <c r="T865" s="28"/>
      <c r="U865" s="28"/>
      <c r="V865" s="28"/>
      <c r="W865" s="28"/>
      <c r="X865" s="28"/>
      <c r="Y865" s="28"/>
      <c r="Z865" s="28"/>
      <c r="AA865" s="28"/>
      <c r="AB865" s="28"/>
      <c r="AC865" s="28"/>
    </row>
    <row r="866" spans="1:29" ht="15.75">
      <c r="A866" s="50"/>
      <c r="B866" s="49"/>
      <c r="F866" s="31"/>
      <c r="H866" s="28"/>
      <c r="I866" s="31"/>
      <c r="J866" s="31"/>
      <c r="K866" s="31"/>
      <c r="L866" s="28"/>
      <c r="M866" s="28"/>
      <c r="N866" s="28"/>
      <c r="O866" s="28"/>
      <c r="P866" s="28"/>
      <c r="Q866" s="28"/>
      <c r="R866" s="28"/>
      <c r="S866" s="28"/>
      <c r="T866" s="28"/>
      <c r="U866" s="28"/>
      <c r="V866" s="28"/>
      <c r="W866" s="28"/>
      <c r="X866" s="28"/>
      <c r="Y866" s="28"/>
      <c r="Z866" s="28"/>
      <c r="AA866" s="28"/>
      <c r="AB866" s="28"/>
      <c r="AC866" s="28"/>
    </row>
    <row r="867" spans="1:29" ht="15.75">
      <c r="A867" s="50"/>
      <c r="B867" s="49"/>
      <c r="F867" s="31"/>
      <c r="H867" s="28"/>
      <c r="I867" s="31"/>
      <c r="J867" s="31"/>
      <c r="K867" s="31"/>
      <c r="L867" s="28"/>
      <c r="M867" s="28"/>
      <c r="N867" s="28"/>
      <c r="O867" s="28"/>
      <c r="P867" s="28"/>
      <c r="Q867" s="28"/>
      <c r="R867" s="28"/>
      <c r="S867" s="28"/>
      <c r="T867" s="28"/>
      <c r="U867" s="28"/>
      <c r="V867" s="28"/>
      <c r="W867" s="28"/>
      <c r="X867" s="28"/>
      <c r="Y867" s="28"/>
      <c r="Z867" s="28"/>
      <c r="AA867" s="28"/>
      <c r="AB867" s="28"/>
      <c r="AC867" s="28"/>
    </row>
    <row r="868" spans="1:29" ht="15.75">
      <c r="A868" s="50"/>
      <c r="B868" s="49"/>
      <c r="F868" s="31"/>
      <c r="H868" s="28"/>
      <c r="I868" s="31"/>
      <c r="J868" s="31"/>
      <c r="K868" s="31"/>
      <c r="L868" s="28"/>
      <c r="M868" s="28"/>
      <c r="N868" s="28"/>
      <c r="O868" s="28"/>
      <c r="P868" s="28"/>
      <c r="Q868" s="28"/>
      <c r="R868" s="28"/>
      <c r="S868" s="28"/>
      <c r="T868" s="28"/>
      <c r="U868" s="28"/>
      <c r="V868" s="28"/>
      <c r="W868" s="28"/>
      <c r="X868" s="28"/>
      <c r="Y868" s="28"/>
      <c r="Z868" s="28"/>
      <c r="AA868" s="28"/>
      <c r="AB868" s="28"/>
      <c r="AC868" s="28"/>
    </row>
    <row r="869" spans="1:29" ht="15.75">
      <c r="A869" s="50"/>
      <c r="B869" s="49"/>
      <c r="F869" s="31"/>
      <c r="H869" s="28"/>
      <c r="I869" s="31"/>
      <c r="J869" s="31"/>
      <c r="K869" s="31"/>
      <c r="L869" s="28"/>
      <c r="M869" s="28"/>
      <c r="N869" s="28"/>
      <c r="O869" s="28"/>
      <c r="P869" s="28"/>
      <c r="Q869" s="28"/>
      <c r="R869" s="28"/>
      <c r="S869" s="28"/>
      <c r="T869" s="28"/>
      <c r="U869" s="28"/>
      <c r="V869" s="28"/>
      <c r="W869" s="28"/>
      <c r="X869" s="28"/>
      <c r="Y869" s="28"/>
      <c r="Z869" s="28"/>
      <c r="AA869" s="28"/>
      <c r="AB869" s="28"/>
      <c r="AC869" s="28"/>
    </row>
    <row r="870" spans="1:29" ht="15.75">
      <c r="A870" s="50"/>
      <c r="B870" s="49"/>
      <c r="F870" s="31"/>
      <c r="H870" s="28"/>
      <c r="I870" s="31"/>
      <c r="J870" s="31"/>
      <c r="K870" s="31"/>
      <c r="L870" s="28"/>
      <c r="M870" s="28"/>
      <c r="N870" s="28"/>
      <c r="O870" s="28"/>
      <c r="P870" s="28"/>
      <c r="Q870" s="28"/>
      <c r="R870" s="28"/>
      <c r="S870" s="28"/>
      <c r="T870" s="28"/>
      <c r="U870" s="28"/>
      <c r="V870" s="28"/>
      <c r="W870" s="28"/>
      <c r="X870" s="28"/>
      <c r="Y870" s="28"/>
      <c r="Z870" s="28"/>
      <c r="AA870" s="28"/>
      <c r="AB870" s="28"/>
      <c r="AC870" s="28"/>
    </row>
    <row r="871" spans="1:29" ht="15.75">
      <c r="A871" s="50"/>
      <c r="B871" s="49"/>
      <c r="F871" s="31"/>
      <c r="H871" s="28"/>
      <c r="I871" s="31"/>
      <c r="J871" s="31"/>
      <c r="K871" s="31"/>
      <c r="L871" s="28"/>
      <c r="M871" s="28"/>
      <c r="N871" s="28"/>
      <c r="O871" s="28"/>
      <c r="P871" s="28"/>
      <c r="Q871" s="28"/>
      <c r="R871" s="28"/>
      <c r="S871" s="28"/>
      <c r="T871" s="28"/>
      <c r="U871" s="28"/>
      <c r="V871" s="28"/>
      <c r="W871" s="28"/>
      <c r="X871" s="28"/>
      <c r="Y871" s="28"/>
      <c r="Z871" s="28"/>
      <c r="AA871" s="28"/>
      <c r="AB871" s="28"/>
      <c r="AC871" s="28"/>
    </row>
    <row r="872" spans="1:29" ht="15.75">
      <c r="A872" s="50"/>
      <c r="B872" s="49"/>
      <c r="F872" s="31"/>
      <c r="H872" s="28"/>
      <c r="I872" s="31"/>
      <c r="J872" s="31"/>
      <c r="K872" s="31"/>
      <c r="L872" s="28"/>
      <c r="M872" s="28"/>
      <c r="N872" s="28"/>
      <c r="O872" s="28"/>
      <c r="P872" s="28"/>
      <c r="Q872" s="28"/>
      <c r="R872" s="28"/>
      <c r="S872" s="28"/>
      <c r="T872" s="28"/>
      <c r="U872" s="28"/>
      <c r="V872" s="28"/>
      <c r="W872" s="28"/>
      <c r="X872" s="28"/>
      <c r="Y872" s="28"/>
      <c r="Z872" s="28"/>
      <c r="AA872" s="28"/>
      <c r="AB872" s="28"/>
      <c r="AC872" s="28"/>
    </row>
    <row r="873" spans="1:29" ht="15.75">
      <c r="A873" s="50"/>
      <c r="B873" s="49"/>
      <c r="F873" s="31"/>
      <c r="H873" s="28"/>
      <c r="I873" s="31"/>
      <c r="J873" s="31"/>
      <c r="K873" s="31"/>
      <c r="L873" s="28"/>
      <c r="M873" s="28"/>
      <c r="N873" s="28"/>
      <c r="O873" s="28"/>
      <c r="P873" s="28"/>
      <c r="Q873" s="28"/>
      <c r="R873" s="28"/>
      <c r="S873" s="28"/>
      <c r="T873" s="28"/>
      <c r="U873" s="28"/>
      <c r="V873" s="28"/>
      <c r="W873" s="28"/>
      <c r="X873" s="28"/>
      <c r="Y873" s="28"/>
      <c r="Z873" s="28"/>
      <c r="AA873" s="28"/>
      <c r="AB873" s="28"/>
      <c r="AC873" s="28"/>
    </row>
    <row r="874" spans="1:29" ht="15.75">
      <c r="A874" s="50"/>
      <c r="B874" s="49"/>
      <c r="F874" s="31"/>
      <c r="H874" s="28"/>
      <c r="I874" s="31"/>
      <c r="J874" s="31"/>
      <c r="K874" s="31"/>
      <c r="L874" s="28"/>
      <c r="M874" s="28"/>
      <c r="N874" s="28"/>
      <c r="O874" s="28"/>
      <c r="P874" s="28"/>
      <c r="Q874" s="28"/>
      <c r="R874" s="28"/>
      <c r="S874" s="28"/>
      <c r="T874" s="28"/>
      <c r="U874" s="28"/>
      <c r="V874" s="28"/>
      <c r="W874" s="28"/>
      <c r="X874" s="28"/>
      <c r="Y874" s="28"/>
      <c r="Z874" s="28"/>
      <c r="AA874" s="28"/>
      <c r="AB874" s="28"/>
      <c r="AC874" s="28"/>
    </row>
    <row r="875" spans="1:29" ht="15.75">
      <c r="A875" s="50"/>
      <c r="B875" s="49"/>
      <c r="F875" s="31"/>
      <c r="H875" s="28"/>
      <c r="I875" s="31"/>
      <c r="J875" s="31"/>
      <c r="K875" s="31"/>
      <c r="L875" s="28"/>
      <c r="M875" s="28"/>
      <c r="N875" s="28"/>
      <c r="O875" s="28"/>
      <c r="P875" s="28"/>
      <c r="Q875" s="28"/>
      <c r="R875" s="28"/>
      <c r="S875" s="28"/>
      <c r="T875" s="28"/>
      <c r="U875" s="28"/>
      <c r="V875" s="28"/>
      <c r="W875" s="28"/>
      <c r="X875" s="28"/>
      <c r="Y875" s="28"/>
      <c r="Z875" s="28"/>
      <c r="AA875" s="28"/>
      <c r="AB875" s="28"/>
      <c r="AC875" s="28"/>
    </row>
    <row r="876" spans="1:29" ht="15.75">
      <c r="A876" s="50"/>
      <c r="B876" s="49"/>
      <c r="F876" s="31"/>
      <c r="H876" s="28"/>
      <c r="I876" s="31"/>
      <c r="J876" s="31"/>
      <c r="K876" s="31"/>
      <c r="L876" s="28"/>
      <c r="M876" s="28"/>
      <c r="N876" s="28"/>
      <c r="O876" s="28"/>
      <c r="P876" s="28"/>
      <c r="Q876" s="28"/>
      <c r="R876" s="28"/>
      <c r="S876" s="28"/>
      <c r="T876" s="28"/>
      <c r="U876" s="28"/>
      <c r="V876" s="28"/>
      <c r="W876" s="28"/>
      <c r="X876" s="28"/>
      <c r="Y876" s="28"/>
      <c r="Z876" s="28"/>
      <c r="AA876" s="28"/>
      <c r="AB876" s="28"/>
      <c r="AC876" s="28"/>
    </row>
    <row r="877" spans="1:29" ht="15.75">
      <c r="A877" s="50"/>
      <c r="B877" s="49"/>
      <c r="F877" s="31"/>
      <c r="H877" s="28"/>
      <c r="I877" s="31"/>
      <c r="J877" s="31"/>
      <c r="K877" s="31"/>
      <c r="L877" s="28"/>
      <c r="M877" s="28"/>
      <c r="N877" s="28"/>
      <c r="O877" s="28"/>
      <c r="P877" s="28"/>
      <c r="Q877" s="28"/>
      <c r="R877" s="28"/>
      <c r="S877" s="28"/>
      <c r="T877" s="28"/>
      <c r="U877" s="28"/>
      <c r="V877" s="28"/>
      <c r="W877" s="28"/>
      <c r="X877" s="28"/>
      <c r="Y877" s="28"/>
      <c r="Z877" s="28"/>
      <c r="AA877" s="28"/>
      <c r="AB877" s="28"/>
      <c r="AC877" s="28"/>
    </row>
    <row r="878" spans="1:29" ht="15.75">
      <c r="A878" s="50"/>
      <c r="B878" s="49"/>
      <c r="F878" s="31"/>
      <c r="H878" s="28"/>
      <c r="I878" s="31"/>
      <c r="J878" s="31"/>
      <c r="K878" s="31"/>
      <c r="L878" s="28"/>
      <c r="M878" s="28"/>
      <c r="N878" s="28"/>
      <c r="O878" s="28"/>
      <c r="P878" s="28"/>
      <c r="Q878" s="28"/>
      <c r="R878" s="28"/>
      <c r="S878" s="28"/>
      <c r="T878" s="28"/>
      <c r="U878" s="28"/>
      <c r="V878" s="28"/>
      <c r="W878" s="28"/>
      <c r="X878" s="28"/>
      <c r="Y878" s="28"/>
      <c r="Z878" s="28"/>
      <c r="AA878" s="28"/>
      <c r="AB878" s="28"/>
      <c r="AC878" s="28"/>
    </row>
    <row r="879" spans="1:29" ht="15.75">
      <c r="A879" s="50"/>
      <c r="B879" s="49"/>
      <c r="F879" s="31"/>
      <c r="H879" s="28"/>
      <c r="I879" s="31"/>
      <c r="J879" s="31"/>
      <c r="K879" s="31"/>
      <c r="L879" s="28"/>
      <c r="M879" s="28"/>
      <c r="N879" s="28"/>
      <c r="O879" s="28"/>
      <c r="P879" s="28"/>
      <c r="Q879" s="28"/>
      <c r="R879" s="28"/>
      <c r="S879" s="28"/>
      <c r="T879" s="28"/>
      <c r="U879" s="28"/>
      <c r="V879" s="28"/>
      <c r="W879" s="28"/>
      <c r="X879" s="28"/>
      <c r="Y879" s="28"/>
      <c r="Z879" s="28"/>
      <c r="AA879" s="28"/>
      <c r="AB879" s="28"/>
      <c r="AC879" s="28"/>
    </row>
    <row r="880" spans="1:29" ht="15.75">
      <c r="A880" s="50"/>
      <c r="B880" s="49"/>
      <c r="F880" s="31"/>
      <c r="H880" s="28"/>
      <c r="I880" s="31"/>
      <c r="J880" s="31"/>
      <c r="K880" s="31"/>
      <c r="L880" s="28"/>
      <c r="M880" s="28"/>
      <c r="N880" s="28"/>
      <c r="O880" s="28"/>
      <c r="P880" s="28"/>
      <c r="Q880" s="28"/>
      <c r="R880" s="28"/>
      <c r="S880" s="28"/>
      <c r="T880" s="28"/>
      <c r="U880" s="28"/>
      <c r="V880" s="28"/>
      <c r="W880" s="28"/>
      <c r="X880" s="28"/>
      <c r="Y880" s="28"/>
      <c r="Z880" s="28"/>
      <c r="AA880" s="28"/>
      <c r="AB880" s="28"/>
      <c r="AC880" s="28"/>
    </row>
    <row r="881" spans="1:29" ht="15.75">
      <c r="A881" s="50"/>
      <c r="B881" s="49"/>
      <c r="F881" s="31"/>
      <c r="H881" s="28"/>
      <c r="I881" s="31"/>
      <c r="J881" s="31"/>
      <c r="K881" s="31"/>
      <c r="L881" s="28"/>
      <c r="M881" s="28"/>
      <c r="N881" s="28"/>
      <c r="O881" s="28"/>
      <c r="P881" s="28"/>
      <c r="Q881" s="28"/>
      <c r="R881" s="28"/>
      <c r="S881" s="28"/>
      <c r="T881" s="28"/>
      <c r="U881" s="28"/>
      <c r="V881" s="28"/>
      <c r="W881" s="28"/>
      <c r="X881" s="28"/>
      <c r="Y881" s="28"/>
      <c r="Z881" s="28"/>
      <c r="AA881" s="28"/>
      <c r="AB881" s="28"/>
      <c r="AC881" s="28"/>
    </row>
    <row r="882" spans="1:29" ht="15.75">
      <c r="A882" s="50"/>
      <c r="B882" s="49"/>
      <c r="F882" s="31"/>
      <c r="H882" s="28"/>
      <c r="I882" s="31"/>
      <c r="J882" s="31"/>
      <c r="K882" s="31"/>
      <c r="L882" s="28"/>
      <c r="M882" s="28"/>
      <c r="N882" s="28"/>
      <c r="O882" s="28"/>
      <c r="P882" s="28"/>
      <c r="Q882" s="28"/>
      <c r="R882" s="28"/>
      <c r="S882" s="28"/>
      <c r="T882" s="28"/>
      <c r="U882" s="28"/>
      <c r="V882" s="28"/>
      <c r="W882" s="28"/>
      <c r="X882" s="28"/>
      <c r="Y882" s="28"/>
      <c r="Z882" s="28"/>
      <c r="AA882" s="28"/>
      <c r="AB882" s="28"/>
      <c r="AC882" s="28"/>
    </row>
    <row r="883" spans="1:29" ht="15.75">
      <c r="A883" s="50"/>
      <c r="B883" s="49"/>
      <c r="F883" s="31"/>
      <c r="H883" s="28"/>
      <c r="I883" s="31"/>
      <c r="J883" s="31"/>
      <c r="K883" s="31"/>
      <c r="L883" s="28"/>
      <c r="M883" s="28"/>
      <c r="N883" s="28"/>
      <c r="O883" s="28"/>
      <c r="P883" s="28"/>
      <c r="Q883" s="28"/>
      <c r="R883" s="28"/>
      <c r="S883" s="28"/>
      <c r="T883" s="28"/>
      <c r="U883" s="28"/>
      <c r="V883" s="28"/>
      <c r="W883" s="28"/>
      <c r="X883" s="28"/>
      <c r="Y883" s="28"/>
      <c r="Z883" s="28"/>
      <c r="AA883" s="28"/>
      <c r="AB883" s="28"/>
      <c r="AC883" s="28"/>
    </row>
    <row r="884" spans="1:29" ht="15.75">
      <c r="A884" s="50"/>
      <c r="B884" s="49"/>
      <c r="F884" s="31"/>
      <c r="H884" s="28"/>
      <c r="I884" s="31"/>
      <c r="J884" s="31"/>
      <c r="K884" s="31"/>
      <c r="L884" s="28"/>
      <c r="M884" s="28"/>
      <c r="N884" s="28"/>
      <c r="O884" s="28"/>
      <c r="P884" s="28"/>
      <c r="Q884" s="28"/>
      <c r="R884" s="28"/>
      <c r="S884" s="28"/>
      <c r="T884" s="28"/>
      <c r="U884" s="28"/>
      <c r="V884" s="28"/>
      <c r="W884" s="28"/>
      <c r="X884" s="28"/>
      <c r="Y884" s="28"/>
      <c r="Z884" s="28"/>
      <c r="AA884" s="28"/>
      <c r="AB884" s="28"/>
      <c r="AC884" s="28"/>
    </row>
    <row r="885" spans="1:29" ht="15.75">
      <c r="A885" s="50"/>
      <c r="B885" s="49"/>
      <c r="F885" s="31"/>
      <c r="H885" s="28"/>
      <c r="I885" s="31"/>
      <c r="J885" s="31"/>
      <c r="K885" s="31"/>
      <c r="L885" s="28"/>
      <c r="M885" s="28"/>
      <c r="N885" s="28"/>
      <c r="O885" s="28"/>
      <c r="P885" s="28"/>
      <c r="Q885" s="28"/>
      <c r="R885" s="28"/>
      <c r="S885" s="28"/>
      <c r="T885" s="28"/>
      <c r="U885" s="28"/>
      <c r="V885" s="28"/>
      <c r="W885" s="28"/>
      <c r="X885" s="28"/>
      <c r="Y885" s="28"/>
      <c r="Z885" s="28"/>
      <c r="AA885" s="28"/>
      <c r="AB885" s="28"/>
      <c r="AC885" s="28"/>
    </row>
    <row r="886" spans="1:29" ht="15.75">
      <c r="A886" s="50"/>
      <c r="B886" s="49"/>
      <c r="F886" s="31"/>
      <c r="H886" s="28"/>
      <c r="I886" s="31"/>
      <c r="J886" s="31"/>
      <c r="K886" s="31"/>
      <c r="L886" s="28"/>
      <c r="M886" s="28"/>
      <c r="N886" s="28"/>
      <c r="O886" s="28"/>
      <c r="P886" s="28"/>
      <c r="Q886" s="28"/>
      <c r="R886" s="28"/>
      <c r="S886" s="28"/>
      <c r="T886" s="28"/>
      <c r="U886" s="28"/>
      <c r="V886" s="28"/>
      <c r="W886" s="28"/>
      <c r="X886" s="28"/>
      <c r="Y886" s="28"/>
      <c r="Z886" s="28"/>
      <c r="AA886" s="28"/>
      <c r="AB886" s="28"/>
      <c r="AC886" s="28"/>
    </row>
    <row r="887" spans="1:29" ht="15.75">
      <c r="A887" s="50"/>
      <c r="B887" s="49"/>
      <c r="F887" s="31"/>
      <c r="H887" s="28"/>
      <c r="I887" s="31"/>
      <c r="J887" s="31"/>
      <c r="K887" s="31"/>
      <c r="L887" s="28"/>
      <c r="M887" s="28"/>
      <c r="N887" s="28"/>
      <c r="O887" s="28"/>
      <c r="P887" s="28"/>
      <c r="Q887" s="28"/>
      <c r="R887" s="28"/>
      <c r="S887" s="28"/>
      <c r="T887" s="28"/>
      <c r="U887" s="28"/>
      <c r="V887" s="28"/>
      <c r="W887" s="28"/>
      <c r="X887" s="28"/>
      <c r="Y887" s="28"/>
      <c r="Z887" s="28"/>
      <c r="AA887" s="28"/>
      <c r="AB887" s="28"/>
      <c r="AC887" s="28"/>
    </row>
    <row r="888" spans="1:29" ht="15.75">
      <c r="A888" s="50"/>
      <c r="B888" s="49"/>
      <c r="F888" s="31"/>
      <c r="H888" s="28"/>
      <c r="I888" s="31"/>
      <c r="J888" s="31"/>
      <c r="K888" s="31"/>
      <c r="L888" s="28"/>
      <c r="M888" s="28"/>
      <c r="N888" s="28"/>
      <c r="O888" s="28"/>
      <c r="P888" s="28"/>
      <c r="Q888" s="28"/>
      <c r="R888" s="28"/>
      <c r="S888" s="28"/>
      <c r="T888" s="28"/>
      <c r="U888" s="28"/>
      <c r="V888" s="28"/>
      <c r="W888" s="28"/>
      <c r="X888" s="28"/>
      <c r="Y888" s="28"/>
      <c r="Z888" s="28"/>
      <c r="AA888" s="28"/>
      <c r="AB888" s="28"/>
      <c r="AC888" s="28"/>
    </row>
    <row r="889" spans="1:29" ht="15.75">
      <c r="A889" s="50"/>
      <c r="B889" s="49"/>
      <c r="F889" s="31"/>
      <c r="H889" s="28"/>
      <c r="I889" s="31"/>
      <c r="J889" s="31"/>
      <c r="K889" s="31"/>
      <c r="L889" s="28"/>
      <c r="M889" s="28"/>
      <c r="N889" s="28"/>
      <c r="O889" s="28"/>
      <c r="P889" s="28"/>
      <c r="Q889" s="28"/>
      <c r="R889" s="28"/>
      <c r="S889" s="28"/>
      <c r="T889" s="28"/>
      <c r="U889" s="28"/>
      <c r="V889" s="28"/>
      <c r="W889" s="28"/>
      <c r="X889" s="28"/>
      <c r="Y889" s="28"/>
      <c r="Z889" s="28"/>
      <c r="AA889" s="28"/>
      <c r="AB889" s="28"/>
      <c r="AC889" s="28"/>
    </row>
    <row r="890" spans="1:29" ht="15.75">
      <c r="A890" s="50"/>
      <c r="B890" s="49"/>
      <c r="F890" s="31"/>
      <c r="H890" s="28"/>
      <c r="I890" s="31"/>
      <c r="J890" s="31"/>
      <c r="K890" s="31"/>
      <c r="L890" s="28"/>
      <c r="M890" s="28"/>
      <c r="N890" s="28"/>
      <c r="O890" s="28"/>
      <c r="P890" s="28"/>
      <c r="Q890" s="28"/>
      <c r="R890" s="28"/>
      <c r="S890" s="28"/>
      <c r="T890" s="28"/>
      <c r="U890" s="28"/>
      <c r="V890" s="28"/>
      <c r="W890" s="28"/>
      <c r="X890" s="28"/>
      <c r="Y890" s="28"/>
      <c r="Z890" s="28"/>
      <c r="AA890" s="28"/>
      <c r="AB890" s="28"/>
      <c r="AC890" s="28"/>
    </row>
    <row r="891" spans="1:29" ht="15.75">
      <c r="A891" s="50"/>
      <c r="B891" s="49"/>
      <c r="F891" s="31"/>
      <c r="H891" s="28"/>
      <c r="I891" s="31"/>
      <c r="J891" s="31"/>
      <c r="K891" s="31"/>
      <c r="L891" s="28"/>
      <c r="M891" s="28"/>
      <c r="N891" s="28"/>
      <c r="O891" s="28"/>
      <c r="P891" s="28"/>
      <c r="Q891" s="28"/>
      <c r="R891" s="28"/>
      <c r="S891" s="28"/>
      <c r="T891" s="28"/>
      <c r="U891" s="28"/>
      <c r="V891" s="28"/>
      <c r="W891" s="28"/>
      <c r="X891" s="28"/>
      <c r="Y891" s="28"/>
      <c r="Z891" s="28"/>
      <c r="AA891" s="28"/>
      <c r="AB891" s="28"/>
      <c r="AC891" s="28"/>
    </row>
    <row r="892" spans="1:29" ht="15.75">
      <c r="A892" s="50"/>
      <c r="B892" s="49"/>
      <c r="F892" s="31"/>
      <c r="H892" s="28"/>
      <c r="I892" s="31"/>
      <c r="J892" s="31"/>
      <c r="K892" s="31"/>
      <c r="L892" s="28"/>
      <c r="M892" s="28"/>
      <c r="N892" s="28"/>
      <c r="O892" s="28"/>
      <c r="P892" s="28"/>
      <c r="Q892" s="28"/>
      <c r="R892" s="28"/>
      <c r="S892" s="28"/>
      <c r="T892" s="28"/>
      <c r="U892" s="28"/>
      <c r="V892" s="28"/>
      <c r="W892" s="28"/>
      <c r="X892" s="28"/>
      <c r="Y892" s="28"/>
      <c r="Z892" s="28"/>
      <c r="AA892" s="28"/>
      <c r="AB892" s="28"/>
      <c r="AC892" s="28"/>
    </row>
    <row r="893" spans="1:29" ht="15.75">
      <c r="A893" s="50"/>
      <c r="B893" s="49"/>
      <c r="F893" s="31"/>
      <c r="H893" s="28"/>
      <c r="I893" s="31"/>
      <c r="J893" s="31"/>
      <c r="K893" s="31"/>
      <c r="L893" s="28"/>
      <c r="M893" s="28"/>
      <c r="N893" s="28"/>
      <c r="O893" s="28"/>
      <c r="P893" s="28"/>
      <c r="Q893" s="28"/>
      <c r="R893" s="28"/>
      <c r="S893" s="28"/>
      <c r="T893" s="28"/>
      <c r="U893" s="28"/>
      <c r="V893" s="28"/>
      <c r="W893" s="28"/>
      <c r="X893" s="28"/>
      <c r="Y893" s="28"/>
      <c r="Z893" s="28"/>
      <c r="AA893" s="28"/>
      <c r="AB893" s="28"/>
      <c r="AC893" s="28"/>
    </row>
    <row r="894" spans="1:29" ht="15.75">
      <c r="A894" s="50"/>
      <c r="B894" s="49"/>
      <c r="F894" s="31"/>
      <c r="H894" s="28"/>
      <c r="I894" s="31"/>
      <c r="J894" s="31"/>
      <c r="K894" s="31"/>
      <c r="L894" s="28"/>
      <c r="M894" s="28"/>
      <c r="N894" s="28"/>
      <c r="O894" s="28"/>
      <c r="P894" s="28"/>
      <c r="Q894" s="28"/>
      <c r="R894" s="28"/>
      <c r="S894" s="28"/>
      <c r="T894" s="28"/>
      <c r="U894" s="28"/>
      <c r="V894" s="28"/>
      <c r="W894" s="28"/>
      <c r="X894" s="28"/>
      <c r="Y894" s="28"/>
      <c r="Z894" s="28"/>
      <c r="AA894" s="28"/>
      <c r="AB894" s="28"/>
      <c r="AC894" s="28"/>
    </row>
    <row r="895" spans="1:29" ht="15.75">
      <c r="A895" s="50"/>
      <c r="B895" s="49"/>
      <c r="F895" s="31"/>
      <c r="H895" s="28"/>
      <c r="I895" s="31"/>
      <c r="J895" s="31"/>
      <c r="K895" s="31"/>
      <c r="L895" s="28"/>
      <c r="M895" s="28"/>
      <c r="N895" s="28"/>
      <c r="O895" s="28"/>
      <c r="P895" s="28"/>
      <c r="Q895" s="28"/>
      <c r="R895" s="28"/>
      <c r="S895" s="28"/>
      <c r="T895" s="28"/>
      <c r="U895" s="28"/>
      <c r="V895" s="28"/>
      <c r="W895" s="28"/>
      <c r="X895" s="28"/>
      <c r="Y895" s="28"/>
      <c r="Z895" s="28"/>
      <c r="AA895" s="28"/>
      <c r="AB895" s="28"/>
      <c r="AC895" s="28"/>
    </row>
    <row r="896" spans="1:29" ht="15.75">
      <c r="A896" s="50"/>
      <c r="B896" s="49"/>
      <c r="F896" s="31"/>
      <c r="H896" s="28"/>
      <c r="I896" s="31"/>
      <c r="J896" s="31"/>
      <c r="K896" s="31"/>
      <c r="L896" s="28"/>
      <c r="M896" s="28"/>
      <c r="N896" s="28"/>
      <c r="O896" s="28"/>
      <c r="P896" s="28"/>
      <c r="Q896" s="28"/>
      <c r="R896" s="28"/>
      <c r="S896" s="28"/>
      <c r="T896" s="28"/>
      <c r="U896" s="28"/>
      <c r="V896" s="28"/>
      <c r="W896" s="28"/>
      <c r="X896" s="28"/>
      <c r="Y896" s="28"/>
      <c r="Z896" s="28"/>
      <c r="AA896" s="28"/>
      <c r="AB896" s="28"/>
      <c r="AC896" s="28"/>
    </row>
    <row r="897" spans="1:29" ht="15.75">
      <c r="A897" s="50"/>
      <c r="B897" s="49"/>
      <c r="F897" s="31"/>
      <c r="H897" s="28"/>
      <c r="I897" s="31"/>
      <c r="J897" s="31"/>
      <c r="K897" s="31"/>
      <c r="L897" s="28"/>
      <c r="M897" s="28"/>
      <c r="N897" s="28"/>
      <c r="O897" s="28"/>
      <c r="P897" s="28"/>
      <c r="Q897" s="28"/>
      <c r="R897" s="28"/>
      <c r="S897" s="28"/>
      <c r="T897" s="28"/>
      <c r="U897" s="28"/>
      <c r="V897" s="28"/>
      <c r="W897" s="28"/>
      <c r="X897" s="28"/>
      <c r="Y897" s="28"/>
      <c r="Z897" s="28"/>
      <c r="AA897" s="28"/>
      <c r="AB897" s="28"/>
      <c r="AC897" s="28"/>
    </row>
    <row r="898" spans="1:29" ht="15.75">
      <c r="A898" s="50"/>
      <c r="B898" s="49"/>
      <c r="F898" s="31"/>
      <c r="H898" s="28"/>
      <c r="I898" s="31"/>
      <c r="J898" s="31"/>
      <c r="K898" s="31"/>
      <c r="L898" s="28"/>
      <c r="M898" s="28"/>
      <c r="N898" s="28"/>
      <c r="O898" s="28"/>
      <c r="P898" s="28"/>
      <c r="Q898" s="28"/>
      <c r="R898" s="28"/>
      <c r="S898" s="28"/>
      <c r="T898" s="28"/>
      <c r="U898" s="28"/>
      <c r="V898" s="28"/>
      <c r="W898" s="28"/>
      <c r="X898" s="28"/>
      <c r="Y898" s="28"/>
      <c r="Z898" s="28"/>
      <c r="AA898" s="28"/>
      <c r="AB898" s="28"/>
      <c r="AC898" s="28"/>
    </row>
    <row r="899" spans="1:29" ht="15.75">
      <c r="A899" s="50"/>
      <c r="B899" s="49"/>
      <c r="F899" s="31"/>
      <c r="H899" s="28"/>
      <c r="I899" s="31"/>
      <c r="J899" s="31"/>
      <c r="K899" s="31"/>
      <c r="L899" s="28"/>
      <c r="M899" s="28"/>
      <c r="N899" s="28"/>
      <c r="O899" s="28"/>
      <c r="P899" s="28"/>
      <c r="Q899" s="28"/>
      <c r="R899" s="28"/>
      <c r="S899" s="28"/>
      <c r="T899" s="28"/>
      <c r="U899" s="28"/>
      <c r="V899" s="28"/>
      <c r="W899" s="28"/>
      <c r="X899" s="28"/>
      <c r="Y899" s="28"/>
      <c r="Z899" s="28"/>
      <c r="AA899" s="28"/>
      <c r="AB899" s="28"/>
      <c r="AC899" s="28"/>
    </row>
    <row r="900" spans="1:29" ht="15.75">
      <c r="A900" s="50"/>
      <c r="B900" s="49"/>
      <c r="F900" s="31"/>
      <c r="H900" s="28"/>
      <c r="I900" s="31"/>
      <c r="J900" s="31"/>
      <c r="K900" s="31"/>
      <c r="L900" s="28"/>
      <c r="M900" s="28"/>
      <c r="N900" s="28"/>
      <c r="O900" s="28"/>
      <c r="P900" s="28"/>
      <c r="Q900" s="28"/>
      <c r="R900" s="28"/>
      <c r="S900" s="28"/>
      <c r="T900" s="28"/>
      <c r="U900" s="28"/>
      <c r="V900" s="28"/>
      <c r="W900" s="28"/>
      <c r="X900" s="28"/>
      <c r="Y900" s="28"/>
      <c r="Z900" s="28"/>
      <c r="AA900" s="28"/>
      <c r="AB900" s="28"/>
      <c r="AC900" s="28"/>
    </row>
    <row r="901" spans="1:29" ht="15.75">
      <c r="A901" s="50"/>
      <c r="B901" s="49"/>
      <c r="F901" s="31"/>
      <c r="H901" s="28"/>
      <c r="I901" s="31"/>
      <c r="J901" s="31"/>
      <c r="K901" s="31"/>
      <c r="L901" s="28"/>
      <c r="M901" s="28"/>
      <c r="N901" s="28"/>
      <c r="O901" s="28"/>
      <c r="P901" s="28"/>
      <c r="Q901" s="28"/>
      <c r="R901" s="28"/>
      <c r="S901" s="28"/>
      <c r="T901" s="28"/>
      <c r="U901" s="28"/>
      <c r="V901" s="28"/>
      <c r="W901" s="28"/>
      <c r="X901" s="28"/>
      <c r="Y901" s="28"/>
      <c r="Z901" s="28"/>
      <c r="AA901" s="28"/>
      <c r="AB901" s="28"/>
      <c r="AC901" s="28"/>
    </row>
    <row r="902" spans="1:29" ht="15.75">
      <c r="A902" s="50"/>
      <c r="B902" s="49"/>
      <c r="F902" s="31"/>
      <c r="H902" s="28"/>
      <c r="I902" s="31"/>
      <c r="J902" s="31"/>
      <c r="K902" s="31"/>
      <c r="L902" s="28"/>
      <c r="M902" s="28"/>
      <c r="N902" s="28"/>
      <c r="O902" s="28"/>
      <c r="P902" s="28"/>
      <c r="Q902" s="28"/>
      <c r="R902" s="28"/>
      <c r="S902" s="28"/>
      <c r="T902" s="28"/>
      <c r="U902" s="28"/>
      <c r="V902" s="28"/>
      <c r="W902" s="28"/>
      <c r="X902" s="28"/>
      <c r="Y902" s="28"/>
      <c r="Z902" s="28"/>
      <c r="AA902" s="28"/>
      <c r="AB902" s="28"/>
      <c r="AC902" s="28"/>
    </row>
    <row r="903" spans="1:29" ht="15.75">
      <c r="A903" s="50"/>
      <c r="B903" s="49"/>
      <c r="F903" s="31"/>
      <c r="H903" s="28"/>
      <c r="I903" s="31"/>
      <c r="J903" s="31"/>
      <c r="K903" s="31"/>
      <c r="L903" s="28"/>
      <c r="M903" s="28"/>
      <c r="N903" s="28"/>
      <c r="O903" s="28"/>
      <c r="P903" s="28"/>
      <c r="Q903" s="28"/>
      <c r="R903" s="28"/>
      <c r="S903" s="28"/>
      <c r="T903" s="28"/>
      <c r="U903" s="28"/>
      <c r="V903" s="28"/>
      <c r="W903" s="28"/>
      <c r="X903" s="28"/>
      <c r="Y903" s="28"/>
      <c r="Z903" s="28"/>
      <c r="AA903" s="28"/>
      <c r="AB903" s="28"/>
      <c r="AC903" s="28"/>
    </row>
    <row r="904" spans="1:29" ht="15.75">
      <c r="A904" s="50"/>
      <c r="B904" s="49"/>
      <c r="F904" s="31"/>
      <c r="H904" s="28"/>
      <c r="I904" s="31"/>
      <c r="J904" s="31"/>
      <c r="K904" s="31"/>
      <c r="L904" s="28"/>
      <c r="M904" s="28"/>
      <c r="N904" s="28"/>
      <c r="O904" s="28"/>
      <c r="P904" s="28"/>
      <c r="Q904" s="28"/>
      <c r="R904" s="28"/>
      <c r="S904" s="28"/>
      <c r="T904" s="28"/>
      <c r="U904" s="28"/>
      <c r="V904" s="28"/>
      <c r="W904" s="28"/>
      <c r="X904" s="28"/>
      <c r="Y904" s="28"/>
      <c r="Z904" s="28"/>
      <c r="AA904" s="28"/>
      <c r="AB904" s="28"/>
      <c r="AC904" s="28"/>
    </row>
    <row r="905" spans="1:29" ht="15.75">
      <c r="A905" s="50"/>
      <c r="B905" s="49"/>
      <c r="F905" s="31"/>
      <c r="H905" s="28"/>
      <c r="I905" s="31"/>
      <c r="J905" s="31"/>
      <c r="K905" s="31"/>
      <c r="L905" s="28"/>
      <c r="M905" s="28"/>
      <c r="N905" s="28"/>
      <c r="O905" s="28"/>
      <c r="P905" s="28"/>
      <c r="Q905" s="28"/>
      <c r="R905" s="28"/>
      <c r="S905" s="28"/>
      <c r="T905" s="28"/>
      <c r="U905" s="28"/>
      <c r="V905" s="28"/>
      <c r="W905" s="28"/>
      <c r="X905" s="28"/>
      <c r="Y905" s="28"/>
      <c r="Z905" s="28"/>
      <c r="AA905" s="28"/>
      <c r="AB905" s="28"/>
      <c r="AC905" s="28"/>
    </row>
    <row r="906" spans="1:29" ht="15.75">
      <c r="A906" s="50"/>
      <c r="B906" s="49"/>
      <c r="F906" s="31"/>
      <c r="H906" s="28"/>
      <c r="I906" s="31"/>
      <c r="J906" s="31"/>
      <c r="K906" s="31"/>
      <c r="L906" s="28"/>
      <c r="M906" s="28"/>
      <c r="N906" s="28"/>
      <c r="O906" s="28"/>
      <c r="P906" s="28"/>
      <c r="Q906" s="28"/>
      <c r="R906" s="28"/>
      <c r="S906" s="28"/>
      <c r="T906" s="28"/>
      <c r="U906" s="28"/>
      <c r="V906" s="28"/>
      <c r="W906" s="28"/>
      <c r="X906" s="28"/>
      <c r="Y906" s="28"/>
      <c r="Z906" s="28"/>
      <c r="AA906" s="28"/>
      <c r="AB906" s="28"/>
      <c r="AC906" s="28"/>
    </row>
    <row r="907" spans="1:29" ht="15.75">
      <c r="A907" s="50"/>
      <c r="B907" s="49"/>
      <c r="F907" s="31"/>
      <c r="H907" s="28"/>
      <c r="I907" s="31"/>
      <c r="J907" s="31"/>
      <c r="K907" s="31"/>
      <c r="L907" s="28"/>
      <c r="M907" s="28"/>
      <c r="N907" s="28"/>
      <c r="O907" s="28"/>
      <c r="P907" s="28"/>
      <c r="Q907" s="28"/>
      <c r="R907" s="28"/>
      <c r="S907" s="28"/>
      <c r="T907" s="28"/>
      <c r="U907" s="28"/>
      <c r="V907" s="28"/>
      <c r="W907" s="28"/>
      <c r="X907" s="28"/>
      <c r="Y907" s="28"/>
      <c r="Z907" s="28"/>
      <c r="AA907" s="28"/>
      <c r="AB907" s="28"/>
      <c r="AC907" s="28"/>
    </row>
    <row r="908" spans="1:29" ht="15.75">
      <c r="A908" s="50"/>
      <c r="B908" s="49"/>
      <c r="F908" s="31"/>
      <c r="H908" s="28"/>
      <c r="I908" s="31"/>
      <c r="J908" s="31"/>
      <c r="K908" s="31"/>
      <c r="L908" s="28"/>
      <c r="M908" s="28"/>
      <c r="N908" s="28"/>
      <c r="O908" s="28"/>
      <c r="P908" s="28"/>
      <c r="Q908" s="28"/>
      <c r="R908" s="28"/>
      <c r="S908" s="28"/>
      <c r="T908" s="28"/>
      <c r="U908" s="28"/>
      <c r="V908" s="28"/>
      <c r="W908" s="28"/>
      <c r="X908" s="28"/>
      <c r="Y908" s="28"/>
      <c r="Z908" s="28"/>
      <c r="AA908" s="28"/>
      <c r="AB908" s="28"/>
      <c r="AC908" s="28"/>
    </row>
    <row r="909" spans="1:29" ht="15.75">
      <c r="A909" s="50"/>
      <c r="B909" s="49"/>
      <c r="F909" s="31"/>
      <c r="H909" s="28"/>
      <c r="I909" s="31"/>
      <c r="J909" s="31"/>
      <c r="K909" s="31"/>
      <c r="L909" s="28"/>
      <c r="M909" s="28"/>
      <c r="N909" s="28"/>
      <c r="O909" s="28"/>
      <c r="P909" s="28"/>
      <c r="Q909" s="28"/>
      <c r="R909" s="28"/>
      <c r="S909" s="28"/>
      <c r="T909" s="28"/>
      <c r="U909" s="28"/>
      <c r="V909" s="28"/>
      <c r="W909" s="28"/>
      <c r="X909" s="28"/>
      <c r="Y909" s="28"/>
      <c r="Z909" s="28"/>
      <c r="AA909" s="28"/>
      <c r="AB909" s="28"/>
      <c r="AC909" s="28"/>
    </row>
    <row r="910" spans="1:29" ht="15.75">
      <c r="A910" s="50"/>
      <c r="B910" s="49"/>
      <c r="F910" s="31"/>
      <c r="H910" s="28"/>
      <c r="I910" s="31"/>
      <c r="J910" s="31"/>
      <c r="K910" s="31"/>
      <c r="L910" s="28"/>
      <c r="M910" s="28"/>
      <c r="N910" s="28"/>
      <c r="O910" s="28"/>
      <c r="P910" s="28"/>
      <c r="Q910" s="28"/>
      <c r="R910" s="28"/>
      <c r="S910" s="28"/>
      <c r="T910" s="28"/>
      <c r="U910" s="28"/>
      <c r="V910" s="28"/>
      <c r="W910" s="28"/>
      <c r="X910" s="28"/>
      <c r="Y910" s="28"/>
      <c r="Z910" s="28"/>
      <c r="AA910" s="28"/>
      <c r="AB910" s="28"/>
      <c r="AC910" s="28"/>
    </row>
    <row r="911" spans="1:29" ht="15.75">
      <c r="A911" s="50"/>
      <c r="B911" s="49"/>
      <c r="F911" s="31"/>
      <c r="H911" s="28"/>
      <c r="I911" s="31"/>
      <c r="J911" s="31"/>
      <c r="K911" s="31"/>
      <c r="L911" s="28"/>
      <c r="M911" s="28"/>
      <c r="N911" s="28"/>
      <c r="O911" s="28"/>
      <c r="P911" s="28"/>
      <c r="Q911" s="28"/>
      <c r="R911" s="28"/>
      <c r="S911" s="28"/>
      <c r="T911" s="28"/>
      <c r="U911" s="28"/>
      <c r="V911" s="28"/>
      <c r="W911" s="28"/>
      <c r="X911" s="28"/>
      <c r="Y911" s="28"/>
      <c r="Z911" s="28"/>
      <c r="AA911" s="28"/>
      <c r="AB911" s="28"/>
      <c r="AC911" s="28"/>
    </row>
    <row r="912" spans="1:29" ht="15.75">
      <c r="A912" s="50"/>
      <c r="B912" s="49"/>
      <c r="F912" s="31"/>
      <c r="H912" s="28"/>
      <c r="I912" s="31"/>
      <c r="J912" s="31"/>
      <c r="K912" s="31"/>
      <c r="L912" s="28"/>
      <c r="M912" s="28"/>
      <c r="N912" s="28"/>
      <c r="O912" s="28"/>
      <c r="P912" s="28"/>
      <c r="Q912" s="28"/>
      <c r="R912" s="28"/>
      <c r="S912" s="28"/>
      <c r="T912" s="28"/>
      <c r="U912" s="28"/>
      <c r="V912" s="28"/>
      <c r="W912" s="28"/>
      <c r="X912" s="28"/>
      <c r="Y912" s="28"/>
      <c r="Z912" s="28"/>
      <c r="AA912" s="28"/>
      <c r="AB912" s="28"/>
      <c r="AC912" s="28"/>
    </row>
    <row r="913" spans="1:29" ht="15.75">
      <c r="A913" s="50"/>
      <c r="B913" s="49"/>
      <c r="F913" s="31"/>
      <c r="H913" s="28"/>
      <c r="I913" s="31"/>
      <c r="J913" s="31"/>
      <c r="K913" s="31"/>
      <c r="L913" s="28"/>
      <c r="M913" s="28"/>
      <c r="N913" s="28"/>
      <c r="O913" s="28"/>
      <c r="P913" s="28"/>
      <c r="Q913" s="28"/>
      <c r="R913" s="28"/>
      <c r="S913" s="28"/>
      <c r="T913" s="28"/>
      <c r="U913" s="28"/>
      <c r="V913" s="28"/>
      <c r="W913" s="28"/>
      <c r="X913" s="28"/>
      <c r="Y913" s="28"/>
      <c r="Z913" s="28"/>
      <c r="AA913" s="28"/>
      <c r="AB913" s="28"/>
      <c r="AC913" s="28"/>
    </row>
    <row r="914" spans="1:29" ht="15.75">
      <c r="A914" s="50"/>
      <c r="B914" s="49"/>
      <c r="F914" s="31"/>
      <c r="H914" s="28"/>
      <c r="I914" s="31"/>
      <c r="J914" s="31"/>
      <c r="K914" s="31"/>
      <c r="L914" s="28"/>
      <c r="M914" s="28"/>
      <c r="N914" s="28"/>
      <c r="O914" s="28"/>
      <c r="P914" s="28"/>
      <c r="Q914" s="28"/>
      <c r="R914" s="28"/>
      <c r="S914" s="28"/>
      <c r="T914" s="28"/>
      <c r="U914" s="28"/>
      <c r="V914" s="28"/>
      <c r="W914" s="28"/>
      <c r="X914" s="28"/>
      <c r="Y914" s="28"/>
      <c r="Z914" s="28"/>
      <c r="AA914" s="28"/>
      <c r="AB914" s="28"/>
      <c r="AC914" s="28"/>
    </row>
    <row r="915" spans="1:29" ht="15.75">
      <c r="A915" s="50"/>
      <c r="B915" s="49"/>
      <c r="F915" s="31"/>
      <c r="H915" s="28"/>
      <c r="I915" s="31"/>
      <c r="J915" s="31"/>
      <c r="K915" s="31"/>
      <c r="L915" s="28"/>
      <c r="M915" s="28"/>
      <c r="N915" s="28"/>
      <c r="O915" s="28"/>
      <c r="P915" s="28"/>
      <c r="Q915" s="28"/>
      <c r="R915" s="28"/>
      <c r="S915" s="28"/>
      <c r="T915" s="28"/>
      <c r="U915" s="28"/>
      <c r="V915" s="28"/>
      <c r="W915" s="28"/>
      <c r="X915" s="28"/>
      <c r="Y915" s="28"/>
      <c r="Z915" s="28"/>
      <c r="AA915" s="28"/>
      <c r="AB915" s="28"/>
      <c r="AC915" s="28"/>
    </row>
    <row r="916" spans="1:29" ht="15.75">
      <c r="A916" s="50"/>
      <c r="B916" s="49"/>
      <c r="F916" s="31"/>
      <c r="H916" s="28"/>
      <c r="I916" s="31"/>
      <c r="J916" s="31"/>
      <c r="K916" s="31"/>
      <c r="L916" s="28"/>
      <c r="M916" s="28"/>
      <c r="N916" s="28"/>
      <c r="O916" s="28"/>
      <c r="P916" s="28"/>
      <c r="Q916" s="28"/>
      <c r="R916" s="28"/>
      <c r="S916" s="28"/>
      <c r="T916" s="28"/>
      <c r="U916" s="28"/>
      <c r="V916" s="28"/>
      <c r="W916" s="28"/>
      <c r="X916" s="28"/>
      <c r="Y916" s="28"/>
      <c r="Z916" s="28"/>
      <c r="AA916" s="28"/>
      <c r="AB916" s="28"/>
      <c r="AC916" s="28"/>
    </row>
    <row r="917" spans="1:29" ht="15.75">
      <c r="A917" s="50"/>
      <c r="B917" s="49"/>
      <c r="F917" s="31"/>
      <c r="H917" s="28"/>
      <c r="I917" s="31"/>
      <c r="J917" s="31"/>
      <c r="K917" s="31"/>
      <c r="L917" s="28"/>
      <c r="M917" s="28"/>
      <c r="N917" s="28"/>
      <c r="O917" s="28"/>
      <c r="P917" s="28"/>
      <c r="Q917" s="28"/>
      <c r="R917" s="28"/>
      <c r="S917" s="28"/>
      <c r="T917" s="28"/>
      <c r="U917" s="28"/>
      <c r="V917" s="28"/>
      <c r="W917" s="28"/>
      <c r="X917" s="28"/>
      <c r="Y917" s="28"/>
      <c r="Z917" s="28"/>
      <c r="AA917" s="28"/>
      <c r="AB917" s="28"/>
      <c r="AC917" s="28"/>
    </row>
    <row r="918" spans="1:29" ht="15.75">
      <c r="A918" s="50"/>
      <c r="B918" s="49"/>
      <c r="F918" s="31"/>
      <c r="H918" s="28"/>
      <c r="I918" s="31"/>
      <c r="J918" s="31"/>
      <c r="K918" s="31"/>
      <c r="L918" s="28"/>
      <c r="M918" s="28"/>
      <c r="N918" s="28"/>
      <c r="O918" s="28"/>
      <c r="P918" s="28"/>
      <c r="Q918" s="28"/>
      <c r="R918" s="28"/>
      <c r="S918" s="28"/>
      <c r="T918" s="28"/>
      <c r="U918" s="28"/>
      <c r="V918" s="28"/>
      <c r="W918" s="28"/>
      <c r="X918" s="28"/>
      <c r="Y918" s="28"/>
      <c r="Z918" s="28"/>
      <c r="AA918" s="28"/>
      <c r="AB918" s="28"/>
      <c r="AC918" s="28"/>
    </row>
    <row r="919" spans="1:29" ht="15.75">
      <c r="A919" s="50"/>
      <c r="B919" s="49"/>
      <c r="F919" s="31"/>
      <c r="H919" s="28"/>
      <c r="I919" s="31"/>
      <c r="J919" s="31"/>
      <c r="K919" s="31"/>
      <c r="L919" s="28"/>
      <c r="M919" s="28"/>
      <c r="N919" s="28"/>
      <c r="O919" s="28"/>
      <c r="P919" s="28"/>
      <c r="Q919" s="28"/>
      <c r="R919" s="28"/>
      <c r="S919" s="28"/>
      <c r="T919" s="28"/>
      <c r="U919" s="28"/>
      <c r="V919" s="28"/>
      <c r="W919" s="28"/>
      <c r="X919" s="28"/>
      <c r="Y919" s="28"/>
      <c r="Z919" s="28"/>
      <c r="AA919" s="28"/>
      <c r="AB919" s="28"/>
      <c r="AC919" s="28"/>
    </row>
    <row r="920" spans="1:29" ht="15.75">
      <c r="A920" s="50"/>
      <c r="B920" s="49"/>
      <c r="F920" s="31"/>
      <c r="H920" s="28"/>
      <c r="I920" s="31"/>
      <c r="J920" s="31"/>
      <c r="K920" s="31"/>
      <c r="L920" s="28"/>
      <c r="M920" s="28"/>
      <c r="N920" s="28"/>
      <c r="O920" s="28"/>
      <c r="P920" s="28"/>
      <c r="Q920" s="28"/>
      <c r="R920" s="28"/>
      <c r="S920" s="28"/>
      <c r="T920" s="28"/>
      <c r="U920" s="28"/>
      <c r="V920" s="28"/>
      <c r="W920" s="28"/>
      <c r="X920" s="28"/>
      <c r="Y920" s="28"/>
      <c r="Z920" s="28"/>
      <c r="AA920" s="28"/>
      <c r="AB920" s="28"/>
      <c r="AC920" s="28"/>
    </row>
    <row r="921" spans="1:29" ht="15.75">
      <c r="A921" s="50"/>
      <c r="B921" s="49"/>
      <c r="F921" s="31"/>
      <c r="H921" s="28"/>
      <c r="I921" s="31"/>
      <c r="J921" s="31"/>
      <c r="K921" s="31"/>
      <c r="L921" s="28"/>
      <c r="M921" s="28"/>
      <c r="N921" s="28"/>
      <c r="O921" s="28"/>
      <c r="P921" s="28"/>
      <c r="Q921" s="28"/>
      <c r="R921" s="28"/>
      <c r="S921" s="28"/>
      <c r="T921" s="28"/>
      <c r="U921" s="28"/>
      <c r="V921" s="28"/>
      <c r="W921" s="28"/>
      <c r="X921" s="28"/>
      <c r="Y921" s="28"/>
      <c r="Z921" s="28"/>
      <c r="AA921" s="28"/>
      <c r="AB921" s="28"/>
      <c r="AC921" s="28"/>
    </row>
    <row r="922" spans="1:29" ht="15.75">
      <c r="A922" s="50"/>
      <c r="B922" s="49"/>
      <c r="F922" s="31"/>
      <c r="H922" s="28"/>
      <c r="I922" s="31"/>
      <c r="J922" s="31"/>
      <c r="K922" s="31"/>
      <c r="L922" s="28"/>
      <c r="M922" s="28"/>
      <c r="N922" s="28"/>
      <c r="O922" s="28"/>
      <c r="P922" s="28"/>
      <c r="Q922" s="28"/>
      <c r="R922" s="28"/>
      <c r="S922" s="28"/>
      <c r="T922" s="28"/>
      <c r="U922" s="28"/>
      <c r="V922" s="28"/>
      <c r="W922" s="28"/>
      <c r="X922" s="28"/>
      <c r="Y922" s="28"/>
      <c r="Z922" s="28"/>
      <c r="AA922" s="28"/>
      <c r="AB922" s="28"/>
      <c r="AC922" s="28"/>
    </row>
    <row r="923" spans="1:29" ht="15.75">
      <c r="A923" s="50"/>
      <c r="B923" s="49"/>
      <c r="F923" s="31"/>
      <c r="H923" s="28"/>
      <c r="I923" s="31"/>
      <c r="J923" s="31"/>
      <c r="K923" s="31"/>
      <c r="L923" s="28"/>
      <c r="M923" s="28"/>
      <c r="N923" s="28"/>
      <c r="O923" s="28"/>
      <c r="P923" s="28"/>
      <c r="Q923" s="28"/>
      <c r="R923" s="28"/>
      <c r="S923" s="28"/>
      <c r="T923" s="28"/>
      <c r="U923" s="28"/>
      <c r="V923" s="28"/>
      <c r="W923" s="28"/>
      <c r="X923" s="28"/>
      <c r="Y923" s="28"/>
      <c r="Z923" s="28"/>
      <c r="AA923" s="28"/>
      <c r="AB923" s="28"/>
      <c r="AC923" s="28"/>
    </row>
    <row r="924" spans="1:29" ht="15.75">
      <c r="A924" s="50"/>
      <c r="B924" s="49"/>
      <c r="F924" s="31"/>
      <c r="H924" s="28"/>
      <c r="I924" s="31"/>
      <c r="J924" s="31"/>
      <c r="K924" s="31"/>
      <c r="L924" s="28"/>
      <c r="M924" s="28"/>
      <c r="N924" s="28"/>
      <c r="O924" s="28"/>
      <c r="P924" s="28"/>
      <c r="Q924" s="28"/>
      <c r="R924" s="28"/>
      <c r="S924" s="28"/>
      <c r="T924" s="28"/>
      <c r="U924" s="28"/>
      <c r="V924" s="28"/>
      <c r="W924" s="28"/>
      <c r="X924" s="28"/>
      <c r="Y924" s="28"/>
      <c r="Z924" s="28"/>
      <c r="AA924" s="28"/>
      <c r="AB924" s="28"/>
      <c r="AC924" s="28"/>
    </row>
    <row r="925" spans="1:29" ht="15.75">
      <c r="A925" s="50"/>
      <c r="B925" s="49"/>
      <c r="F925" s="31"/>
      <c r="H925" s="28"/>
      <c r="I925" s="31"/>
      <c r="J925" s="31"/>
      <c r="K925" s="31"/>
      <c r="L925" s="28"/>
      <c r="M925" s="28"/>
      <c r="N925" s="28"/>
      <c r="O925" s="28"/>
      <c r="P925" s="28"/>
      <c r="Q925" s="28"/>
      <c r="R925" s="28"/>
      <c r="S925" s="28"/>
      <c r="T925" s="28"/>
      <c r="U925" s="28"/>
      <c r="V925" s="28"/>
      <c r="W925" s="28"/>
      <c r="X925" s="28"/>
      <c r="Y925" s="28"/>
      <c r="Z925" s="28"/>
      <c r="AA925" s="28"/>
      <c r="AB925" s="28"/>
      <c r="AC925" s="28"/>
    </row>
    <row r="926" spans="1:29" ht="15.75">
      <c r="A926" s="50"/>
      <c r="B926" s="49"/>
      <c r="F926" s="31"/>
      <c r="H926" s="28"/>
      <c r="I926" s="31"/>
      <c r="J926" s="31"/>
      <c r="K926" s="31"/>
      <c r="L926" s="28"/>
      <c r="M926" s="28"/>
      <c r="N926" s="28"/>
      <c r="O926" s="28"/>
      <c r="P926" s="28"/>
      <c r="Q926" s="28"/>
      <c r="R926" s="28"/>
      <c r="S926" s="28"/>
      <c r="T926" s="28"/>
      <c r="U926" s="28"/>
      <c r="V926" s="28"/>
      <c r="W926" s="28"/>
      <c r="X926" s="28"/>
      <c r="Y926" s="28"/>
      <c r="Z926" s="28"/>
      <c r="AA926" s="28"/>
      <c r="AB926" s="28"/>
      <c r="AC926" s="28"/>
    </row>
    <row r="927" spans="1:29" ht="15.75">
      <c r="A927" s="50"/>
      <c r="B927" s="49"/>
      <c r="F927" s="31"/>
      <c r="H927" s="28"/>
      <c r="I927" s="31"/>
      <c r="J927" s="31"/>
      <c r="K927" s="31"/>
      <c r="L927" s="28"/>
      <c r="M927" s="28"/>
      <c r="N927" s="28"/>
      <c r="O927" s="28"/>
      <c r="P927" s="28"/>
      <c r="Q927" s="28"/>
      <c r="R927" s="28"/>
      <c r="S927" s="28"/>
      <c r="T927" s="28"/>
      <c r="U927" s="28"/>
      <c r="V927" s="28"/>
      <c r="W927" s="28"/>
      <c r="X927" s="28"/>
      <c r="Y927" s="28"/>
      <c r="Z927" s="28"/>
      <c r="AA927" s="28"/>
      <c r="AB927" s="28"/>
      <c r="AC927" s="28"/>
    </row>
    <row r="928" spans="1:29" ht="15.75">
      <c r="A928" s="50"/>
      <c r="B928" s="49"/>
      <c r="F928" s="31"/>
      <c r="H928" s="28"/>
      <c r="I928" s="31"/>
      <c r="J928" s="31"/>
      <c r="K928" s="31"/>
      <c r="L928" s="28"/>
      <c r="M928" s="28"/>
      <c r="N928" s="28"/>
      <c r="O928" s="28"/>
      <c r="P928" s="28"/>
      <c r="Q928" s="28"/>
      <c r="R928" s="28"/>
      <c r="S928" s="28"/>
      <c r="T928" s="28"/>
      <c r="U928" s="28"/>
      <c r="V928" s="28"/>
      <c r="W928" s="28"/>
      <c r="X928" s="28"/>
      <c r="Y928" s="28"/>
      <c r="Z928" s="28"/>
      <c r="AA928" s="28"/>
      <c r="AB928" s="28"/>
      <c r="AC928" s="28"/>
    </row>
    <row r="929" spans="1:29" ht="15.75">
      <c r="A929" s="50"/>
      <c r="B929" s="49"/>
      <c r="F929" s="31"/>
      <c r="H929" s="28"/>
      <c r="I929" s="31"/>
      <c r="J929" s="31"/>
      <c r="K929" s="31"/>
      <c r="L929" s="28"/>
      <c r="M929" s="28"/>
      <c r="N929" s="28"/>
      <c r="O929" s="28"/>
      <c r="P929" s="28"/>
      <c r="Q929" s="28"/>
      <c r="R929" s="28"/>
      <c r="S929" s="28"/>
      <c r="T929" s="28"/>
      <c r="U929" s="28"/>
      <c r="V929" s="28"/>
      <c r="W929" s="28"/>
      <c r="X929" s="28"/>
      <c r="Y929" s="28"/>
      <c r="Z929" s="28"/>
      <c r="AA929" s="28"/>
      <c r="AB929" s="28"/>
      <c r="AC929" s="28"/>
    </row>
    <row r="930" spans="1:29" ht="15.75">
      <c r="A930" s="50"/>
      <c r="B930" s="49"/>
      <c r="F930" s="31"/>
      <c r="H930" s="28"/>
      <c r="I930" s="31"/>
      <c r="J930" s="31"/>
      <c r="K930" s="31"/>
      <c r="L930" s="28"/>
      <c r="M930" s="28"/>
      <c r="N930" s="28"/>
      <c r="O930" s="28"/>
      <c r="P930" s="28"/>
      <c r="Q930" s="28"/>
      <c r="R930" s="28"/>
      <c r="S930" s="28"/>
      <c r="T930" s="28"/>
      <c r="U930" s="28"/>
      <c r="V930" s="28"/>
      <c r="W930" s="28"/>
      <c r="X930" s="28"/>
      <c r="Y930" s="28"/>
      <c r="Z930" s="28"/>
      <c r="AA930" s="28"/>
      <c r="AB930" s="28"/>
      <c r="AC930" s="28"/>
    </row>
    <row r="931" spans="1:29" ht="15.75">
      <c r="A931" s="50"/>
      <c r="B931" s="49"/>
      <c r="F931" s="31"/>
      <c r="H931" s="28"/>
      <c r="I931" s="31"/>
      <c r="J931" s="31"/>
      <c r="K931" s="31"/>
      <c r="L931" s="28"/>
      <c r="M931" s="28"/>
      <c r="N931" s="28"/>
      <c r="O931" s="28"/>
      <c r="P931" s="28"/>
      <c r="Q931" s="28"/>
      <c r="R931" s="28"/>
      <c r="S931" s="28"/>
      <c r="T931" s="28"/>
      <c r="U931" s="28"/>
      <c r="V931" s="28"/>
      <c r="W931" s="28"/>
      <c r="X931" s="28"/>
      <c r="Y931" s="28"/>
      <c r="Z931" s="28"/>
      <c r="AA931" s="28"/>
      <c r="AB931" s="28"/>
      <c r="AC931" s="28"/>
    </row>
    <row r="932" spans="1:29" ht="15.75">
      <c r="A932" s="50"/>
      <c r="B932" s="49"/>
      <c r="F932" s="31"/>
      <c r="H932" s="28"/>
      <c r="I932" s="31"/>
      <c r="J932" s="31"/>
      <c r="K932" s="31"/>
      <c r="L932" s="28"/>
      <c r="M932" s="28"/>
      <c r="N932" s="28"/>
      <c r="O932" s="28"/>
      <c r="P932" s="28"/>
      <c r="Q932" s="28"/>
      <c r="R932" s="28"/>
      <c r="S932" s="28"/>
      <c r="T932" s="28"/>
      <c r="U932" s="28"/>
      <c r="V932" s="28"/>
      <c r="W932" s="28"/>
      <c r="X932" s="28"/>
      <c r="Y932" s="28"/>
      <c r="Z932" s="28"/>
      <c r="AA932" s="28"/>
      <c r="AB932" s="28"/>
      <c r="AC932" s="28"/>
    </row>
    <row r="933" spans="1:29" ht="15.75">
      <c r="A933" s="50"/>
      <c r="B933" s="49"/>
      <c r="F933" s="31"/>
      <c r="H933" s="28"/>
      <c r="I933" s="31"/>
      <c r="J933" s="31"/>
      <c r="K933" s="31"/>
      <c r="L933" s="28"/>
      <c r="M933" s="28"/>
      <c r="N933" s="28"/>
      <c r="O933" s="28"/>
      <c r="P933" s="28"/>
      <c r="Q933" s="28"/>
      <c r="R933" s="28"/>
      <c r="S933" s="28"/>
      <c r="T933" s="28"/>
      <c r="U933" s="28"/>
      <c r="V933" s="28"/>
      <c r="W933" s="28"/>
      <c r="X933" s="28"/>
      <c r="Y933" s="28"/>
      <c r="Z933" s="28"/>
      <c r="AA933" s="28"/>
      <c r="AB933" s="28"/>
      <c r="AC933" s="28"/>
    </row>
    <row r="934" spans="1:29" ht="15.75">
      <c r="A934" s="50"/>
      <c r="B934" s="49"/>
      <c r="F934" s="31"/>
      <c r="H934" s="28"/>
      <c r="I934" s="31"/>
      <c r="J934" s="31"/>
      <c r="K934" s="31"/>
      <c r="L934" s="28"/>
      <c r="M934" s="28"/>
      <c r="N934" s="28"/>
      <c r="O934" s="28"/>
      <c r="P934" s="28"/>
      <c r="Q934" s="28"/>
      <c r="R934" s="28"/>
      <c r="S934" s="28"/>
      <c r="T934" s="28"/>
      <c r="U934" s="28"/>
      <c r="V934" s="28"/>
      <c r="W934" s="28"/>
      <c r="X934" s="28"/>
      <c r="Y934" s="28"/>
      <c r="Z934" s="28"/>
      <c r="AA934" s="28"/>
      <c r="AB934" s="28"/>
      <c r="AC934" s="28"/>
    </row>
    <row r="935" spans="1:29" ht="15.75">
      <c r="A935" s="50"/>
      <c r="B935" s="49"/>
      <c r="F935" s="31"/>
      <c r="H935" s="28"/>
      <c r="I935" s="31"/>
      <c r="J935" s="31"/>
      <c r="K935" s="31"/>
      <c r="L935" s="28"/>
      <c r="M935" s="28"/>
      <c r="N935" s="28"/>
      <c r="O935" s="28"/>
      <c r="P935" s="28"/>
      <c r="Q935" s="28"/>
      <c r="R935" s="28"/>
      <c r="S935" s="28"/>
      <c r="T935" s="28"/>
      <c r="U935" s="28"/>
      <c r="V935" s="28"/>
      <c r="W935" s="28"/>
      <c r="X935" s="28"/>
      <c r="Y935" s="28"/>
      <c r="Z935" s="28"/>
      <c r="AA935" s="28"/>
      <c r="AB935" s="28"/>
      <c r="AC935" s="28"/>
    </row>
    <row r="936" spans="1:29" ht="15.75">
      <c r="A936" s="50"/>
      <c r="B936" s="49"/>
      <c r="F936" s="31"/>
      <c r="H936" s="28"/>
      <c r="I936" s="31"/>
      <c r="J936" s="31"/>
      <c r="K936" s="31"/>
      <c r="L936" s="28"/>
      <c r="M936" s="28"/>
      <c r="N936" s="28"/>
      <c r="O936" s="28"/>
      <c r="P936" s="28"/>
      <c r="Q936" s="28"/>
      <c r="R936" s="28"/>
      <c r="S936" s="28"/>
      <c r="T936" s="28"/>
      <c r="U936" s="28"/>
      <c r="V936" s="28"/>
      <c r="W936" s="28"/>
      <c r="X936" s="28"/>
      <c r="Y936" s="28"/>
      <c r="Z936" s="28"/>
      <c r="AA936" s="28"/>
      <c r="AB936" s="28"/>
      <c r="AC936" s="28"/>
    </row>
    <row r="937" spans="1:29" ht="15.75">
      <c r="A937" s="50"/>
      <c r="B937" s="49"/>
      <c r="F937" s="31"/>
      <c r="H937" s="28"/>
      <c r="I937" s="31"/>
      <c r="J937" s="31"/>
      <c r="K937" s="31"/>
      <c r="L937" s="28"/>
      <c r="M937" s="28"/>
      <c r="N937" s="28"/>
      <c r="O937" s="28"/>
      <c r="P937" s="28"/>
      <c r="Q937" s="28"/>
      <c r="R937" s="28"/>
      <c r="S937" s="28"/>
      <c r="T937" s="28"/>
      <c r="U937" s="28"/>
      <c r="V937" s="28"/>
      <c r="W937" s="28"/>
      <c r="X937" s="28"/>
      <c r="Y937" s="28"/>
      <c r="Z937" s="28"/>
      <c r="AA937" s="28"/>
      <c r="AB937" s="28"/>
      <c r="AC937" s="28"/>
    </row>
    <row r="938" spans="1:29" ht="15.75">
      <c r="A938" s="50"/>
      <c r="B938" s="49"/>
      <c r="F938" s="31"/>
      <c r="H938" s="28"/>
      <c r="I938" s="31"/>
      <c r="J938" s="31"/>
      <c r="K938" s="31"/>
      <c r="L938" s="28"/>
      <c r="M938" s="28"/>
      <c r="N938" s="28"/>
      <c r="O938" s="28"/>
      <c r="P938" s="28"/>
      <c r="Q938" s="28"/>
      <c r="R938" s="28"/>
      <c r="S938" s="28"/>
      <c r="T938" s="28"/>
      <c r="U938" s="28"/>
      <c r="V938" s="28"/>
      <c r="W938" s="28"/>
      <c r="X938" s="28"/>
      <c r="Y938" s="28"/>
      <c r="Z938" s="28"/>
      <c r="AA938" s="28"/>
      <c r="AB938" s="28"/>
      <c r="AC938" s="28"/>
    </row>
    <row r="939" spans="1:29" ht="15.75">
      <c r="A939" s="50"/>
      <c r="B939" s="49"/>
      <c r="F939" s="31"/>
      <c r="H939" s="28"/>
      <c r="I939" s="31"/>
      <c r="J939" s="31"/>
      <c r="K939" s="31"/>
      <c r="L939" s="28"/>
      <c r="M939" s="28"/>
      <c r="N939" s="28"/>
      <c r="O939" s="28"/>
      <c r="P939" s="28"/>
      <c r="Q939" s="28"/>
      <c r="R939" s="28"/>
      <c r="S939" s="28"/>
      <c r="T939" s="28"/>
      <c r="U939" s="28"/>
      <c r="V939" s="28"/>
      <c r="W939" s="28"/>
      <c r="X939" s="28"/>
      <c r="Y939" s="28"/>
      <c r="Z939" s="28"/>
      <c r="AA939" s="28"/>
      <c r="AB939" s="28"/>
      <c r="AC939" s="28"/>
    </row>
    <row r="940" spans="1:29" ht="15.75">
      <c r="A940" s="50"/>
      <c r="B940" s="49"/>
      <c r="F940" s="31"/>
      <c r="H940" s="28"/>
      <c r="I940" s="31"/>
      <c r="J940" s="31"/>
      <c r="K940" s="31"/>
      <c r="L940" s="28"/>
      <c r="M940" s="28"/>
      <c r="N940" s="28"/>
      <c r="O940" s="28"/>
      <c r="P940" s="28"/>
      <c r="Q940" s="28"/>
      <c r="R940" s="28"/>
      <c r="S940" s="28"/>
      <c r="T940" s="28"/>
      <c r="U940" s="28"/>
      <c r="V940" s="28"/>
      <c r="W940" s="28"/>
      <c r="X940" s="28"/>
      <c r="Y940" s="28"/>
      <c r="Z940" s="28"/>
      <c r="AA940" s="28"/>
      <c r="AB940" s="28"/>
      <c r="AC940" s="28"/>
    </row>
    <row r="941" spans="1:29" ht="15.75">
      <c r="A941" s="50"/>
      <c r="B941" s="49"/>
      <c r="F941" s="31"/>
      <c r="H941" s="28"/>
      <c r="I941" s="31"/>
      <c r="J941" s="31"/>
      <c r="K941" s="31"/>
      <c r="L941" s="28"/>
      <c r="M941" s="28"/>
      <c r="N941" s="28"/>
      <c r="O941" s="28"/>
      <c r="P941" s="28"/>
      <c r="Q941" s="28"/>
      <c r="R941" s="28"/>
      <c r="S941" s="28"/>
      <c r="T941" s="28"/>
      <c r="U941" s="28"/>
      <c r="V941" s="28"/>
      <c r="W941" s="28"/>
      <c r="X941" s="28"/>
      <c r="Y941" s="28"/>
      <c r="Z941" s="28"/>
      <c r="AA941" s="28"/>
      <c r="AB941" s="28"/>
      <c r="AC941" s="28"/>
    </row>
    <row r="942" spans="1:29" ht="15.75">
      <c r="A942" s="50"/>
      <c r="B942" s="49"/>
      <c r="F942" s="31"/>
      <c r="H942" s="28"/>
      <c r="I942" s="31"/>
      <c r="J942" s="31"/>
      <c r="K942" s="31"/>
      <c r="L942" s="28"/>
      <c r="M942" s="28"/>
      <c r="N942" s="28"/>
      <c r="O942" s="28"/>
      <c r="P942" s="28"/>
      <c r="Q942" s="28"/>
      <c r="R942" s="28"/>
      <c r="S942" s="28"/>
      <c r="T942" s="28"/>
      <c r="U942" s="28"/>
      <c r="V942" s="28"/>
      <c r="W942" s="28"/>
      <c r="X942" s="28"/>
      <c r="Y942" s="28"/>
      <c r="Z942" s="28"/>
      <c r="AA942" s="28"/>
      <c r="AB942" s="28"/>
      <c r="AC942" s="28"/>
    </row>
    <row r="943" spans="1:29" ht="15.75">
      <c r="A943" s="50"/>
      <c r="B943" s="49"/>
      <c r="F943" s="31"/>
      <c r="H943" s="28"/>
      <c r="I943" s="31"/>
      <c r="J943" s="31"/>
      <c r="K943" s="31"/>
      <c r="L943" s="28"/>
      <c r="M943" s="28"/>
      <c r="N943" s="28"/>
      <c r="O943" s="28"/>
      <c r="P943" s="28"/>
      <c r="Q943" s="28"/>
      <c r="R943" s="28"/>
      <c r="S943" s="28"/>
      <c r="T943" s="28"/>
      <c r="U943" s="28"/>
      <c r="V943" s="28"/>
      <c r="W943" s="28"/>
      <c r="X943" s="28"/>
      <c r="Y943" s="28"/>
      <c r="Z943" s="28"/>
      <c r="AA943" s="28"/>
      <c r="AB943" s="28"/>
      <c r="AC943" s="28"/>
    </row>
    <row r="944" spans="1:29" ht="15.75">
      <c r="A944" s="50"/>
      <c r="B944" s="49"/>
      <c r="F944" s="31"/>
      <c r="H944" s="28"/>
      <c r="I944" s="31"/>
      <c r="J944" s="31"/>
      <c r="K944" s="31"/>
      <c r="L944" s="28"/>
      <c r="M944" s="28"/>
      <c r="N944" s="28"/>
      <c r="O944" s="28"/>
      <c r="P944" s="28"/>
      <c r="Q944" s="28"/>
      <c r="R944" s="28"/>
      <c r="S944" s="28"/>
      <c r="T944" s="28"/>
      <c r="U944" s="28"/>
      <c r="V944" s="28"/>
      <c r="W944" s="28"/>
      <c r="X944" s="28"/>
      <c r="Y944" s="28"/>
      <c r="Z944" s="28"/>
      <c r="AA944" s="28"/>
      <c r="AB944" s="28"/>
      <c r="AC944" s="28"/>
    </row>
    <row r="945" spans="1:29" ht="15.75">
      <c r="A945" s="50"/>
      <c r="B945" s="49"/>
      <c r="F945" s="31"/>
      <c r="H945" s="28"/>
      <c r="I945" s="31"/>
      <c r="J945" s="31"/>
      <c r="K945" s="31"/>
      <c r="L945" s="28"/>
      <c r="M945" s="28"/>
      <c r="N945" s="28"/>
      <c r="O945" s="28"/>
      <c r="P945" s="28"/>
      <c r="Q945" s="28"/>
      <c r="R945" s="28"/>
      <c r="S945" s="28"/>
      <c r="T945" s="28"/>
      <c r="U945" s="28"/>
      <c r="V945" s="28"/>
      <c r="W945" s="28"/>
      <c r="X945" s="28"/>
      <c r="Y945" s="28"/>
      <c r="Z945" s="28"/>
      <c r="AA945" s="28"/>
      <c r="AB945" s="28"/>
      <c r="AC945" s="28"/>
    </row>
    <row r="946" spans="1:29" ht="15.75">
      <c r="A946" s="50"/>
      <c r="B946" s="49"/>
      <c r="F946" s="31"/>
      <c r="H946" s="28"/>
      <c r="I946" s="31"/>
      <c r="J946" s="31"/>
      <c r="K946" s="31"/>
      <c r="L946" s="28"/>
      <c r="M946" s="28"/>
      <c r="N946" s="28"/>
      <c r="O946" s="28"/>
      <c r="P946" s="28"/>
      <c r="Q946" s="28"/>
      <c r="R946" s="28"/>
      <c r="S946" s="28"/>
      <c r="T946" s="28"/>
      <c r="U946" s="28"/>
      <c r="V946" s="28"/>
      <c r="W946" s="28"/>
      <c r="X946" s="28"/>
      <c r="Y946" s="28"/>
      <c r="Z946" s="28"/>
      <c r="AA946" s="28"/>
      <c r="AB946" s="28"/>
      <c r="AC946" s="28"/>
    </row>
    <row r="947" spans="1:29" ht="15.75">
      <c r="A947" s="50"/>
      <c r="B947" s="49"/>
      <c r="F947" s="31"/>
      <c r="H947" s="28"/>
      <c r="I947" s="31"/>
      <c r="J947" s="31"/>
      <c r="K947" s="31"/>
      <c r="L947" s="28"/>
      <c r="M947" s="28"/>
      <c r="N947" s="28"/>
      <c r="O947" s="28"/>
      <c r="P947" s="28"/>
      <c r="Q947" s="28"/>
      <c r="R947" s="28"/>
      <c r="S947" s="28"/>
      <c r="T947" s="28"/>
      <c r="U947" s="28"/>
      <c r="V947" s="28"/>
      <c r="W947" s="28"/>
      <c r="X947" s="28"/>
      <c r="Y947" s="28"/>
      <c r="Z947" s="28"/>
      <c r="AA947" s="28"/>
      <c r="AB947" s="28"/>
      <c r="AC947" s="28"/>
    </row>
    <row r="948" spans="1:29" ht="15.75">
      <c r="A948" s="50"/>
      <c r="B948" s="49"/>
      <c r="F948" s="31"/>
      <c r="H948" s="28"/>
      <c r="I948" s="31"/>
      <c r="J948" s="31"/>
      <c r="K948" s="31"/>
      <c r="L948" s="28"/>
      <c r="M948" s="28"/>
      <c r="N948" s="28"/>
      <c r="O948" s="28"/>
      <c r="P948" s="28"/>
      <c r="Q948" s="28"/>
      <c r="R948" s="28"/>
      <c r="S948" s="28"/>
      <c r="T948" s="28"/>
      <c r="U948" s="28"/>
      <c r="V948" s="28"/>
      <c r="W948" s="28"/>
      <c r="X948" s="28"/>
      <c r="Y948" s="28"/>
      <c r="Z948" s="28"/>
      <c r="AA948" s="28"/>
      <c r="AB948" s="28"/>
      <c r="AC948" s="28"/>
    </row>
    <row r="949" spans="1:29" ht="15.75">
      <c r="A949" s="50"/>
      <c r="B949" s="49"/>
      <c r="F949" s="31"/>
      <c r="H949" s="28"/>
      <c r="I949" s="31"/>
      <c r="J949" s="31"/>
      <c r="K949" s="31"/>
      <c r="L949" s="28"/>
      <c r="M949" s="28"/>
      <c r="N949" s="28"/>
      <c r="O949" s="28"/>
      <c r="P949" s="28"/>
      <c r="Q949" s="28"/>
      <c r="R949" s="28"/>
      <c r="S949" s="28"/>
      <c r="T949" s="28"/>
      <c r="U949" s="28"/>
      <c r="V949" s="28"/>
      <c r="W949" s="28"/>
      <c r="X949" s="28"/>
      <c r="Y949" s="28"/>
      <c r="Z949" s="28"/>
      <c r="AA949" s="28"/>
      <c r="AB949" s="28"/>
      <c r="AC949" s="28"/>
    </row>
    <row r="950" spans="1:29" ht="15.75">
      <c r="A950" s="50"/>
      <c r="B950" s="49"/>
      <c r="F950" s="31"/>
      <c r="H950" s="28"/>
      <c r="I950" s="31"/>
      <c r="J950" s="31"/>
      <c r="K950" s="31"/>
      <c r="L950" s="28"/>
      <c r="M950" s="28"/>
      <c r="N950" s="28"/>
      <c r="O950" s="28"/>
      <c r="P950" s="28"/>
      <c r="Q950" s="28"/>
      <c r="R950" s="28"/>
      <c r="S950" s="28"/>
      <c r="T950" s="28"/>
      <c r="U950" s="28"/>
      <c r="V950" s="28"/>
      <c r="W950" s="28"/>
      <c r="X950" s="28"/>
      <c r="Y950" s="28"/>
      <c r="Z950" s="28"/>
      <c r="AA950" s="28"/>
      <c r="AB950" s="28"/>
      <c r="AC950" s="28"/>
    </row>
    <row r="951" spans="1:29" ht="15.75">
      <c r="A951" s="50"/>
      <c r="B951" s="49"/>
      <c r="F951" s="31"/>
      <c r="H951" s="28"/>
      <c r="I951" s="31"/>
      <c r="J951" s="31"/>
      <c r="K951" s="31"/>
      <c r="L951" s="28"/>
      <c r="M951" s="28"/>
      <c r="N951" s="28"/>
      <c r="O951" s="28"/>
      <c r="P951" s="28"/>
      <c r="Q951" s="28"/>
      <c r="R951" s="28"/>
      <c r="S951" s="28"/>
      <c r="T951" s="28"/>
      <c r="U951" s="28"/>
      <c r="V951" s="28"/>
      <c r="W951" s="28"/>
      <c r="X951" s="28"/>
      <c r="Y951" s="28"/>
      <c r="Z951" s="28"/>
      <c r="AA951" s="28"/>
      <c r="AB951" s="28"/>
      <c r="AC951" s="28"/>
    </row>
    <row r="952" spans="1:29" ht="15.75">
      <c r="A952" s="50"/>
      <c r="B952" s="49"/>
      <c r="F952" s="31"/>
      <c r="H952" s="28"/>
      <c r="I952" s="31"/>
      <c r="J952" s="31"/>
      <c r="K952" s="31"/>
      <c r="L952" s="28"/>
      <c r="M952" s="28"/>
      <c r="N952" s="28"/>
      <c r="O952" s="28"/>
      <c r="P952" s="28"/>
      <c r="Q952" s="28"/>
      <c r="R952" s="28"/>
      <c r="S952" s="28"/>
      <c r="T952" s="28"/>
      <c r="U952" s="28"/>
      <c r="V952" s="28"/>
      <c r="W952" s="28"/>
      <c r="X952" s="28"/>
      <c r="Y952" s="28"/>
      <c r="Z952" s="28"/>
      <c r="AA952" s="28"/>
      <c r="AB952" s="28"/>
      <c r="AC952" s="28"/>
    </row>
    <row r="953" spans="1:29" ht="15.75">
      <c r="A953" s="50"/>
      <c r="B953" s="49"/>
      <c r="F953" s="31"/>
      <c r="H953" s="28"/>
      <c r="I953" s="31"/>
      <c r="J953" s="31"/>
      <c r="K953" s="31"/>
      <c r="L953" s="28"/>
      <c r="M953" s="28"/>
      <c r="N953" s="28"/>
      <c r="O953" s="28"/>
      <c r="P953" s="28"/>
      <c r="Q953" s="28"/>
      <c r="R953" s="28"/>
      <c r="S953" s="28"/>
      <c r="T953" s="28"/>
      <c r="U953" s="28"/>
      <c r="V953" s="28"/>
      <c r="W953" s="28"/>
      <c r="X953" s="28"/>
      <c r="Y953" s="28"/>
      <c r="Z953" s="28"/>
      <c r="AA953" s="28"/>
      <c r="AB953" s="28"/>
      <c r="AC953" s="28"/>
    </row>
    <row r="954" spans="1:29" ht="15.75">
      <c r="A954" s="50"/>
      <c r="B954" s="49"/>
      <c r="F954" s="31"/>
      <c r="H954" s="28"/>
      <c r="I954" s="31"/>
      <c r="J954" s="31"/>
      <c r="K954" s="31"/>
      <c r="L954" s="28"/>
      <c r="M954" s="28"/>
      <c r="N954" s="28"/>
      <c r="O954" s="28"/>
      <c r="P954" s="28"/>
      <c r="Q954" s="28"/>
      <c r="R954" s="28"/>
      <c r="S954" s="28"/>
      <c r="T954" s="28"/>
      <c r="U954" s="28"/>
      <c r="V954" s="28"/>
      <c r="W954" s="28"/>
      <c r="X954" s="28"/>
      <c r="Y954" s="28"/>
      <c r="Z954" s="28"/>
      <c r="AA954" s="28"/>
      <c r="AB954" s="28"/>
      <c r="AC954" s="28"/>
    </row>
    <row r="955" spans="1:29" ht="15.75">
      <c r="A955" s="50"/>
      <c r="B955" s="49"/>
      <c r="F955" s="31"/>
      <c r="H955" s="28"/>
      <c r="I955" s="31"/>
      <c r="J955" s="31"/>
      <c r="K955" s="31"/>
      <c r="L955" s="28"/>
      <c r="M955" s="28"/>
      <c r="N955" s="28"/>
      <c r="O955" s="28"/>
      <c r="P955" s="28"/>
      <c r="Q955" s="28"/>
      <c r="R955" s="28"/>
      <c r="S955" s="28"/>
      <c r="T955" s="28"/>
      <c r="U955" s="28"/>
      <c r="V955" s="28"/>
      <c r="W955" s="28"/>
      <c r="X955" s="28"/>
      <c r="Y955" s="28"/>
      <c r="Z955" s="28"/>
      <c r="AA955" s="28"/>
      <c r="AB955" s="28"/>
      <c r="AC955" s="28"/>
    </row>
    <row r="956" spans="1:29" ht="15.75">
      <c r="A956" s="50"/>
      <c r="B956" s="49"/>
      <c r="F956" s="31"/>
      <c r="H956" s="28"/>
      <c r="I956" s="31"/>
      <c r="J956" s="31"/>
      <c r="K956" s="31"/>
      <c r="L956" s="28"/>
      <c r="M956" s="28"/>
      <c r="N956" s="28"/>
      <c r="O956" s="28"/>
      <c r="P956" s="28"/>
      <c r="Q956" s="28"/>
      <c r="R956" s="28"/>
      <c r="S956" s="28"/>
      <c r="T956" s="28"/>
      <c r="U956" s="28"/>
      <c r="V956" s="28"/>
      <c r="W956" s="28"/>
      <c r="X956" s="28"/>
      <c r="Y956" s="28"/>
      <c r="Z956" s="28"/>
      <c r="AA956" s="28"/>
      <c r="AB956" s="28"/>
      <c r="AC956" s="28"/>
    </row>
    <row r="957" spans="1:29" ht="15.75">
      <c r="A957" s="50"/>
      <c r="B957" s="49"/>
      <c r="F957" s="31"/>
      <c r="H957" s="28"/>
      <c r="I957" s="31"/>
      <c r="J957" s="31"/>
      <c r="K957" s="31"/>
      <c r="L957" s="28"/>
      <c r="M957" s="28"/>
      <c r="N957" s="28"/>
      <c r="O957" s="28"/>
      <c r="P957" s="28"/>
      <c r="Q957" s="28"/>
      <c r="R957" s="28"/>
      <c r="S957" s="28"/>
      <c r="T957" s="28"/>
      <c r="U957" s="28"/>
      <c r="V957" s="28"/>
      <c r="W957" s="28"/>
      <c r="X957" s="28"/>
      <c r="Y957" s="28"/>
      <c r="Z957" s="28"/>
      <c r="AA957" s="28"/>
      <c r="AB957" s="28"/>
      <c r="AC957" s="28"/>
    </row>
    <row r="958" spans="1:29" ht="15.75">
      <c r="A958" s="50"/>
      <c r="B958" s="49"/>
      <c r="F958" s="31"/>
      <c r="H958" s="28"/>
      <c r="I958" s="31"/>
      <c r="J958" s="31"/>
      <c r="K958" s="31"/>
      <c r="L958" s="28"/>
      <c r="M958" s="28"/>
      <c r="N958" s="28"/>
      <c r="O958" s="28"/>
      <c r="P958" s="28"/>
      <c r="Q958" s="28"/>
      <c r="R958" s="28"/>
      <c r="S958" s="28"/>
      <c r="T958" s="28"/>
      <c r="U958" s="28"/>
      <c r="V958" s="28"/>
      <c r="W958" s="28"/>
      <c r="X958" s="28"/>
      <c r="Y958" s="28"/>
      <c r="Z958" s="28"/>
      <c r="AA958" s="28"/>
      <c r="AB958" s="28"/>
      <c r="AC958" s="28"/>
    </row>
    <row r="959" spans="1:29" ht="15.75">
      <c r="A959" s="50"/>
      <c r="B959" s="49"/>
      <c r="F959" s="31"/>
      <c r="H959" s="28"/>
      <c r="I959" s="31"/>
      <c r="J959" s="31"/>
      <c r="K959" s="31"/>
      <c r="L959" s="28"/>
      <c r="M959" s="28"/>
      <c r="N959" s="28"/>
      <c r="O959" s="28"/>
      <c r="P959" s="28"/>
      <c r="Q959" s="28"/>
      <c r="R959" s="28"/>
      <c r="S959" s="28"/>
      <c r="T959" s="28"/>
      <c r="U959" s="28"/>
      <c r="V959" s="28"/>
      <c r="W959" s="28"/>
      <c r="X959" s="28"/>
      <c r="Y959" s="28"/>
      <c r="Z959" s="28"/>
      <c r="AA959" s="28"/>
      <c r="AB959" s="28"/>
      <c r="AC959" s="28"/>
    </row>
    <row r="960" spans="1:29" ht="15.75">
      <c r="A960" s="50"/>
      <c r="B960" s="49"/>
      <c r="F960" s="31"/>
      <c r="H960" s="28"/>
      <c r="I960" s="31"/>
      <c r="J960" s="31"/>
      <c r="K960" s="31"/>
      <c r="L960" s="28"/>
      <c r="M960" s="28"/>
      <c r="N960" s="28"/>
      <c r="O960" s="28"/>
      <c r="P960" s="28"/>
      <c r="Q960" s="28"/>
      <c r="R960" s="28"/>
      <c r="S960" s="28"/>
      <c r="T960" s="28"/>
      <c r="U960" s="28"/>
      <c r="V960" s="28"/>
      <c r="W960" s="28"/>
      <c r="X960" s="28"/>
      <c r="Y960" s="28"/>
      <c r="Z960" s="28"/>
      <c r="AA960" s="28"/>
      <c r="AB960" s="28"/>
      <c r="AC960" s="28"/>
    </row>
    <row r="961" spans="1:29" ht="15.75">
      <c r="A961" s="50"/>
      <c r="B961" s="49"/>
      <c r="F961" s="31"/>
      <c r="H961" s="28"/>
      <c r="I961" s="31"/>
      <c r="J961" s="31"/>
      <c r="K961" s="31"/>
      <c r="L961" s="28"/>
      <c r="M961" s="28"/>
      <c r="N961" s="28"/>
      <c r="O961" s="28"/>
      <c r="P961" s="28"/>
      <c r="Q961" s="28"/>
      <c r="R961" s="28"/>
      <c r="S961" s="28"/>
      <c r="T961" s="28"/>
      <c r="U961" s="28"/>
      <c r="V961" s="28"/>
      <c r="W961" s="28"/>
      <c r="X961" s="28"/>
      <c r="Y961" s="28"/>
      <c r="Z961" s="28"/>
      <c r="AA961" s="28"/>
      <c r="AB961" s="28"/>
      <c r="AC961" s="28"/>
    </row>
    <row r="962" spans="1:29" ht="15.75">
      <c r="A962" s="50"/>
      <c r="B962" s="49"/>
      <c r="F962" s="31"/>
      <c r="H962" s="28"/>
      <c r="I962" s="31"/>
      <c r="J962" s="31"/>
      <c r="K962" s="31"/>
      <c r="L962" s="28"/>
      <c r="M962" s="28"/>
      <c r="N962" s="28"/>
      <c r="O962" s="28"/>
      <c r="P962" s="28"/>
      <c r="Q962" s="28"/>
      <c r="R962" s="28"/>
      <c r="S962" s="28"/>
      <c r="T962" s="28"/>
      <c r="U962" s="28"/>
      <c r="V962" s="28"/>
      <c r="W962" s="28"/>
      <c r="X962" s="28"/>
      <c r="Y962" s="28"/>
      <c r="Z962" s="28"/>
      <c r="AA962" s="28"/>
      <c r="AB962" s="28"/>
      <c r="AC962" s="28"/>
    </row>
    <row r="963" spans="1:29" ht="15.75">
      <c r="A963" s="50"/>
      <c r="B963" s="49"/>
      <c r="F963" s="31"/>
      <c r="H963" s="28"/>
      <c r="I963" s="31"/>
      <c r="J963" s="31"/>
      <c r="K963" s="31"/>
      <c r="L963" s="28"/>
      <c r="M963" s="28"/>
      <c r="N963" s="28"/>
      <c r="O963" s="28"/>
      <c r="P963" s="28"/>
      <c r="Q963" s="28"/>
      <c r="R963" s="28"/>
      <c r="S963" s="28"/>
      <c r="T963" s="28"/>
      <c r="U963" s="28"/>
      <c r="V963" s="28"/>
      <c r="W963" s="28"/>
      <c r="X963" s="28"/>
      <c r="Y963" s="28"/>
      <c r="Z963" s="28"/>
      <c r="AA963" s="28"/>
      <c r="AB963" s="28"/>
      <c r="AC963" s="28"/>
    </row>
    <row r="964" spans="1:29" ht="15.75">
      <c r="A964" s="50"/>
      <c r="B964" s="49"/>
      <c r="F964" s="31"/>
      <c r="H964" s="28"/>
      <c r="I964" s="31"/>
      <c r="J964" s="31"/>
      <c r="K964" s="31"/>
      <c r="L964" s="28"/>
      <c r="M964" s="28"/>
      <c r="N964" s="28"/>
      <c r="O964" s="28"/>
      <c r="P964" s="28"/>
      <c r="Q964" s="28"/>
      <c r="R964" s="28"/>
      <c r="S964" s="28"/>
      <c r="T964" s="28"/>
      <c r="U964" s="28"/>
      <c r="V964" s="28"/>
      <c r="W964" s="28"/>
      <c r="X964" s="28"/>
      <c r="Y964" s="28"/>
      <c r="Z964" s="28"/>
      <c r="AA964" s="28"/>
      <c r="AB964" s="28"/>
      <c r="AC964" s="28"/>
    </row>
    <row r="965" spans="1:29" ht="15.75">
      <c r="A965" s="50"/>
      <c r="B965" s="49"/>
      <c r="F965" s="31"/>
      <c r="H965" s="28"/>
      <c r="I965" s="31"/>
      <c r="J965" s="31"/>
      <c r="K965" s="31"/>
      <c r="L965" s="28"/>
      <c r="M965" s="28"/>
      <c r="N965" s="28"/>
      <c r="O965" s="28"/>
      <c r="P965" s="28"/>
      <c r="Q965" s="28"/>
      <c r="R965" s="28"/>
      <c r="S965" s="28"/>
      <c r="T965" s="28"/>
      <c r="U965" s="28"/>
      <c r="V965" s="28"/>
      <c r="W965" s="28"/>
      <c r="X965" s="28"/>
      <c r="Y965" s="28"/>
      <c r="Z965" s="28"/>
      <c r="AA965" s="28"/>
      <c r="AB965" s="28"/>
      <c r="AC965" s="28"/>
    </row>
    <row r="966" spans="1:29" ht="15.75">
      <c r="A966" s="50"/>
      <c r="B966" s="49"/>
      <c r="F966" s="31"/>
      <c r="H966" s="28"/>
      <c r="I966" s="31"/>
      <c r="J966" s="31"/>
      <c r="K966" s="31"/>
      <c r="L966" s="28"/>
      <c r="M966" s="28"/>
      <c r="N966" s="28"/>
      <c r="O966" s="28"/>
      <c r="P966" s="28"/>
      <c r="Q966" s="28"/>
      <c r="R966" s="28"/>
      <c r="S966" s="28"/>
      <c r="T966" s="28"/>
      <c r="U966" s="28"/>
      <c r="V966" s="28"/>
      <c r="W966" s="28"/>
      <c r="X966" s="28"/>
      <c r="Y966" s="28"/>
      <c r="Z966" s="28"/>
      <c r="AA966" s="28"/>
      <c r="AB966" s="28"/>
      <c r="AC966" s="28"/>
    </row>
    <row r="967" spans="1:29" ht="15.75">
      <c r="A967" s="50"/>
      <c r="B967" s="49"/>
      <c r="F967" s="31"/>
      <c r="H967" s="28"/>
      <c r="I967" s="31"/>
      <c r="J967" s="31"/>
      <c r="K967" s="31"/>
      <c r="L967" s="28"/>
      <c r="M967" s="28"/>
      <c r="N967" s="28"/>
      <c r="O967" s="28"/>
      <c r="P967" s="28"/>
      <c r="Q967" s="28"/>
      <c r="R967" s="28"/>
      <c r="S967" s="28"/>
      <c r="T967" s="28"/>
      <c r="U967" s="28"/>
      <c r="V967" s="28"/>
      <c r="W967" s="28"/>
      <c r="X967" s="28"/>
      <c r="Y967" s="28"/>
      <c r="Z967" s="28"/>
      <c r="AA967" s="28"/>
      <c r="AB967" s="28"/>
      <c r="AC967" s="28"/>
    </row>
    <row r="968" spans="1:29" ht="15.75">
      <c r="A968" s="50"/>
      <c r="B968" s="49"/>
      <c r="F968" s="31"/>
      <c r="H968" s="28"/>
      <c r="I968" s="31"/>
      <c r="J968" s="31"/>
      <c r="K968" s="31"/>
      <c r="L968" s="28"/>
      <c r="M968" s="28"/>
      <c r="N968" s="28"/>
      <c r="O968" s="28"/>
      <c r="P968" s="28"/>
      <c r="Q968" s="28"/>
      <c r="R968" s="28"/>
      <c r="S968" s="28"/>
      <c r="T968" s="28"/>
      <c r="U968" s="28"/>
      <c r="V968" s="28"/>
      <c r="W968" s="28"/>
      <c r="X968" s="28"/>
      <c r="Y968" s="28"/>
      <c r="Z968" s="28"/>
      <c r="AA968" s="28"/>
      <c r="AB968" s="28"/>
      <c r="AC968" s="28"/>
    </row>
    <row r="969" spans="1:29" ht="15.75">
      <c r="A969" s="50"/>
      <c r="B969" s="49"/>
      <c r="F969" s="31"/>
      <c r="H969" s="28"/>
      <c r="I969" s="31"/>
      <c r="J969" s="31"/>
      <c r="K969" s="31"/>
      <c r="L969" s="28"/>
      <c r="M969" s="28"/>
      <c r="N969" s="28"/>
      <c r="O969" s="28"/>
      <c r="P969" s="28"/>
      <c r="Q969" s="28"/>
      <c r="R969" s="28"/>
      <c r="S969" s="28"/>
      <c r="T969" s="28"/>
      <c r="U969" s="28"/>
      <c r="V969" s="28"/>
      <c r="W969" s="28"/>
      <c r="X969" s="28"/>
      <c r="Y969" s="28"/>
      <c r="Z969" s="28"/>
      <c r="AA969" s="28"/>
      <c r="AB969" s="28"/>
      <c r="AC969" s="28"/>
    </row>
    <row r="970" spans="1:29" ht="15.75">
      <c r="A970" s="50"/>
      <c r="B970" s="49"/>
      <c r="F970" s="31"/>
      <c r="H970" s="28"/>
      <c r="I970" s="31"/>
      <c r="J970" s="31"/>
      <c r="K970" s="31"/>
      <c r="L970" s="28"/>
      <c r="M970" s="28"/>
      <c r="N970" s="28"/>
      <c r="O970" s="28"/>
      <c r="P970" s="28"/>
      <c r="Q970" s="28"/>
      <c r="R970" s="28"/>
      <c r="S970" s="28"/>
      <c r="T970" s="28"/>
      <c r="U970" s="28"/>
      <c r="V970" s="28"/>
      <c r="W970" s="28"/>
      <c r="X970" s="28"/>
      <c r="Y970" s="28"/>
      <c r="Z970" s="28"/>
      <c r="AA970" s="28"/>
      <c r="AB970" s="28"/>
      <c r="AC970" s="28"/>
    </row>
    <row r="971" spans="1:29" ht="15.75">
      <c r="A971" s="50"/>
      <c r="B971" s="49"/>
      <c r="F971" s="31"/>
      <c r="H971" s="28"/>
      <c r="I971" s="31"/>
      <c r="J971" s="31"/>
      <c r="K971" s="31"/>
      <c r="L971" s="28"/>
      <c r="M971" s="28"/>
      <c r="N971" s="28"/>
      <c r="O971" s="28"/>
      <c r="P971" s="28"/>
      <c r="Q971" s="28"/>
      <c r="R971" s="28"/>
      <c r="S971" s="28"/>
      <c r="T971" s="28"/>
      <c r="U971" s="28"/>
      <c r="V971" s="28"/>
      <c r="W971" s="28"/>
      <c r="X971" s="28"/>
      <c r="Y971" s="28"/>
      <c r="Z971" s="28"/>
      <c r="AA971" s="28"/>
      <c r="AB971" s="28"/>
      <c r="AC971" s="28"/>
    </row>
    <row r="972" spans="1:29" ht="15.75">
      <c r="A972" s="50"/>
      <c r="B972" s="49"/>
      <c r="F972" s="31"/>
      <c r="H972" s="28"/>
      <c r="I972" s="31"/>
      <c r="J972" s="31"/>
      <c r="K972" s="31"/>
      <c r="L972" s="28"/>
      <c r="M972" s="28"/>
      <c r="N972" s="28"/>
      <c r="O972" s="28"/>
      <c r="P972" s="28"/>
      <c r="Q972" s="28"/>
      <c r="R972" s="28"/>
      <c r="S972" s="28"/>
      <c r="T972" s="28"/>
      <c r="U972" s="28"/>
      <c r="V972" s="28"/>
      <c r="W972" s="28"/>
      <c r="X972" s="28"/>
      <c r="Y972" s="28"/>
      <c r="Z972" s="28"/>
      <c r="AA972" s="28"/>
      <c r="AB972" s="28"/>
      <c r="AC972" s="28"/>
    </row>
    <row r="973" spans="1:29" ht="15.75">
      <c r="A973" s="50"/>
      <c r="B973" s="49"/>
      <c r="F973" s="31"/>
      <c r="H973" s="28"/>
      <c r="I973" s="31"/>
      <c r="J973" s="31"/>
      <c r="K973" s="31"/>
      <c r="L973" s="28"/>
      <c r="M973" s="28"/>
      <c r="N973" s="28"/>
      <c r="O973" s="28"/>
      <c r="P973" s="28"/>
      <c r="Q973" s="28"/>
      <c r="R973" s="28"/>
      <c r="S973" s="28"/>
      <c r="T973" s="28"/>
      <c r="U973" s="28"/>
      <c r="V973" s="28"/>
      <c r="W973" s="28"/>
      <c r="X973" s="28"/>
      <c r="Y973" s="28"/>
      <c r="Z973" s="28"/>
      <c r="AA973" s="28"/>
      <c r="AB973" s="28"/>
      <c r="AC973" s="28"/>
    </row>
    <row r="974" spans="1:29" ht="15.75">
      <c r="A974" s="50"/>
      <c r="B974" s="49"/>
      <c r="F974" s="31"/>
      <c r="H974" s="28"/>
      <c r="I974" s="31"/>
      <c r="J974" s="31"/>
      <c r="K974" s="31"/>
      <c r="L974" s="28"/>
      <c r="M974" s="28"/>
      <c r="N974" s="28"/>
      <c r="O974" s="28"/>
      <c r="P974" s="28"/>
      <c r="Q974" s="28"/>
      <c r="R974" s="28"/>
      <c r="S974" s="28"/>
      <c r="T974" s="28"/>
      <c r="U974" s="28"/>
      <c r="V974" s="28"/>
      <c r="W974" s="28"/>
      <c r="X974" s="28"/>
      <c r="Y974" s="28"/>
      <c r="Z974" s="28"/>
      <c r="AA974" s="28"/>
      <c r="AB974" s="28"/>
      <c r="AC974" s="28"/>
    </row>
    <row r="975" spans="1:29" ht="15.75">
      <c r="A975" s="50"/>
      <c r="B975" s="49"/>
      <c r="F975" s="31"/>
      <c r="H975" s="28"/>
      <c r="I975" s="31"/>
      <c r="J975" s="31"/>
      <c r="K975" s="31"/>
      <c r="L975" s="28"/>
      <c r="M975" s="28"/>
      <c r="N975" s="28"/>
      <c r="O975" s="28"/>
      <c r="P975" s="28"/>
      <c r="Q975" s="28"/>
      <c r="R975" s="28"/>
      <c r="S975" s="28"/>
      <c r="T975" s="28"/>
      <c r="U975" s="28"/>
      <c r="V975" s="28"/>
      <c r="W975" s="28"/>
      <c r="X975" s="28"/>
      <c r="Y975" s="28"/>
      <c r="Z975" s="28"/>
      <c r="AA975" s="28"/>
      <c r="AB975" s="28"/>
      <c r="AC975" s="28"/>
    </row>
    <row r="976" spans="1:29" ht="15.75">
      <c r="A976" s="50"/>
      <c r="B976" s="49"/>
      <c r="F976" s="31"/>
      <c r="H976" s="28"/>
      <c r="I976" s="31"/>
      <c r="J976" s="31"/>
      <c r="K976" s="31"/>
      <c r="L976" s="28"/>
      <c r="M976" s="28"/>
      <c r="N976" s="28"/>
      <c r="O976" s="28"/>
      <c r="P976" s="28"/>
      <c r="Q976" s="28"/>
      <c r="R976" s="28"/>
      <c r="S976" s="28"/>
      <c r="T976" s="28"/>
      <c r="U976" s="28"/>
      <c r="V976" s="28"/>
      <c r="W976" s="28"/>
      <c r="X976" s="28"/>
      <c r="Y976" s="28"/>
      <c r="Z976" s="28"/>
      <c r="AA976" s="28"/>
      <c r="AB976" s="28"/>
      <c r="AC976" s="28"/>
    </row>
    <row r="977" spans="1:29" ht="15.75">
      <c r="A977" s="50"/>
      <c r="B977" s="49"/>
      <c r="F977" s="31"/>
      <c r="H977" s="28"/>
      <c r="I977" s="31"/>
      <c r="J977" s="31"/>
      <c r="K977" s="31"/>
      <c r="L977" s="28"/>
      <c r="M977" s="28"/>
      <c r="N977" s="28"/>
      <c r="O977" s="28"/>
      <c r="P977" s="28"/>
      <c r="Q977" s="28"/>
      <c r="R977" s="28"/>
      <c r="S977" s="28"/>
      <c r="T977" s="28"/>
      <c r="U977" s="28"/>
      <c r="V977" s="28"/>
      <c r="W977" s="28"/>
      <c r="X977" s="28"/>
      <c r="Y977" s="28"/>
      <c r="Z977" s="28"/>
      <c r="AA977" s="28"/>
      <c r="AB977" s="28"/>
      <c r="AC977" s="28"/>
    </row>
    <row r="978" spans="1:29" ht="15.75">
      <c r="A978" s="50"/>
      <c r="B978" s="49"/>
      <c r="F978" s="31"/>
      <c r="H978" s="28"/>
      <c r="I978" s="31"/>
      <c r="J978" s="31"/>
      <c r="K978" s="31"/>
      <c r="L978" s="28"/>
      <c r="M978" s="28"/>
      <c r="N978" s="28"/>
      <c r="O978" s="28"/>
      <c r="P978" s="28"/>
      <c r="Q978" s="28"/>
      <c r="R978" s="28"/>
      <c r="S978" s="28"/>
      <c r="T978" s="28"/>
      <c r="U978" s="28"/>
      <c r="V978" s="28"/>
      <c r="W978" s="28"/>
      <c r="X978" s="28"/>
      <c r="Y978" s="28"/>
      <c r="Z978" s="28"/>
      <c r="AA978" s="28"/>
      <c r="AB978" s="28"/>
      <c r="AC978" s="28"/>
    </row>
    <row r="979" spans="1:29" ht="15.75">
      <c r="A979" s="50"/>
      <c r="B979" s="49"/>
      <c r="F979" s="31"/>
      <c r="H979" s="28"/>
      <c r="I979" s="31"/>
      <c r="J979" s="31"/>
      <c r="K979" s="31"/>
      <c r="L979" s="28"/>
      <c r="M979" s="28"/>
      <c r="N979" s="28"/>
      <c r="O979" s="28"/>
      <c r="P979" s="28"/>
      <c r="Q979" s="28"/>
      <c r="R979" s="28"/>
      <c r="S979" s="28"/>
      <c r="T979" s="28"/>
      <c r="U979" s="28"/>
      <c r="V979" s="28"/>
      <c r="W979" s="28"/>
      <c r="X979" s="28"/>
      <c r="Y979" s="28"/>
      <c r="Z979" s="28"/>
      <c r="AA979" s="28"/>
      <c r="AB979" s="28"/>
      <c r="AC979" s="28"/>
    </row>
    <row r="980" spans="1:29" ht="15.75">
      <c r="A980" s="50"/>
      <c r="B980" s="49"/>
      <c r="F980" s="31"/>
      <c r="H980" s="28"/>
      <c r="I980" s="31"/>
      <c r="J980" s="31"/>
      <c r="K980" s="31"/>
      <c r="L980" s="28"/>
      <c r="M980" s="28"/>
      <c r="N980" s="28"/>
      <c r="O980" s="28"/>
      <c r="P980" s="28"/>
      <c r="Q980" s="28"/>
      <c r="R980" s="28"/>
      <c r="S980" s="28"/>
      <c r="T980" s="28"/>
      <c r="U980" s="28"/>
      <c r="V980" s="28"/>
      <c r="W980" s="28"/>
      <c r="X980" s="28"/>
      <c r="Y980" s="28"/>
      <c r="Z980" s="28"/>
      <c r="AA980" s="28"/>
      <c r="AB980" s="28"/>
      <c r="AC980" s="28"/>
    </row>
    <row r="981" spans="1:29" ht="15.75">
      <c r="A981" s="50"/>
      <c r="B981" s="49"/>
      <c r="F981" s="31"/>
      <c r="H981" s="28"/>
      <c r="I981" s="31"/>
      <c r="J981" s="31"/>
      <c r="K981" s="31"/>
      <c r="L981" s="28"/>
      <c r="M981" s="28"/>
      <c r="N981" s="28"/>
      <c r="O981" s="28"/>
      <c r="P981" s="28"/>
      <c r="Q981" s="28"/>
      <c r="R981" s="28"/>
      <c r="S981" s="28"/>
      <c r="T981" s="28"/>
      <c r="U981" s="28"/>
      <c r="V981" s="28"/>
      <c r="W981" s="28"/>
      <c r="X981" s="28"/>
      <c r="Y981" s="28"/>
      <c r="Z981" s="28"/>
      <c r="AA981" s="28"/>
      <c r="AB981" s="28"/>
      <c r="AC981" s="28"/>
    </row>
    <row r="982" spans="1:29" ht="15.75">
      <c r="A982" s="50"/>
      <c r="B982" s="49"/>
      <c r="F982" s="31"/>
      <c r="H982" s="28"/>
      <c r="I982" s="31"/>
      <c r="J982" s="31"/>
      <c r="K982" s="31"/>
      <c r="L982" s="28"/>
      <c r="M982" s="28"/>
      <c r="N982" s="28"/>
      <c r="O982" s="28"/>
      <c r="P982" s="28"/>
      <c r="Q982" s="28"/>
      <c r="R982" s="28"/>
      <c r="S982" s="28"/>
      <c r="T982" s="28"/>
      <c r="U982" s="28"/>
      <c r="V982" s="28"/>
      <c r="W982" s="28"/>
      <c r="X982" s="28"/>
      <c r="Y982" s="28"/>
      <c r="Z982" s="28"/>
      <c r="AA982" s="28"/>
      <c r="AB982" s="28"/>
      <c r="AC982" s="28"/>
    </row>
    <row r="983" spans="1:29" ht="15.75">
      <c r="A983" s="50"/>
      <c r="B983" s="49"/>
      <c r="F983" s="31"/>
      <c r="H983" s="28"/>
      <c r="I983" s="31"/>
      <c r="J983" s="31"/>
      <c r="K983" s="31"/>
      <c r="L983" s="28"/>
      <c r="M983" s="28"/>
      <c r="N983" s="28"/>
      <c r="O983" s="28"/>
      <c r="P983" s="28"/>
      <c r="Q983" s="28"/>
      <c r="R983" s="28"/>
      <c r="S983" s="28"/>
      <c r="T983" s="28"/>
      <c r="U983" s="28"/>
      <c r="V983" s="28"/>
      <c r="W983" s="28"/>
      <c r="X983" s="28"/>
      <c r="Y983" s="28"/>
      <c r="Z983" s="28"/>
      <c r="AA983" s="28"/>
      <c r="AB983" s="28"/>
      <c r="AC983" s="28"/>
    </row>
    <row r="984" spans="1:29" ht="15.75">
      <c r="A984" s="50"/>
      <c r="B984" s="49"/>
      <c r="F984" s="31"/>
      <c r="H984" s="28"/>
      <c r="I984" s="31"/>
      <c r="J984" s="31"/>
      <c r="K984" s="31"/>
      <c r="L984" s="28"/>
      <c r="M984" s="28"/>
      <c r="N984" s="28"/>
      <c r="O984" s="28"/>
      <c r="P984" s="28"/>
      <c r="Q984" s="28"/>
      <c r="R984" s="28"/>
      <c r="S984" s="28"/>
      <c r="T984" s="28"/>
      <c r="U984" s="28"/>
      <c r="V984" s="28"/>
      <c r="W984" s="28"/>
      <c r="X984" s="28"/>
      <c r="Y984" s="28"/>
      <c r="Z984" s="28"/>
      <c r="AA984" s="28"/>
      <c r="AB984" s="28"/>
      <c r="AC984" s="28"/>
    </row>
    <row r="985" spans="1:29" ht="15.75">
      <c r="A985" s="50"/>
      <c r="B985" s="49"/>
      <c r="F985" s="31"/>
      <c r="H985" s="28"/>
      <c r="I985" s="31"/>
      <c r="J985" s="31"/>
      <c r="K985" s="31"/>
      <c r="L985" s="28"/>
      <c r="M985" s="28"/>
      <c r="N985" s="28"/>
      <c r="O985" s="28"/>
      <c r="P985" s="28"/>
      <c r="Q985" s="28"/>
      <c r="R985" s="28"/>
      <c r="S985" s="28"/>
      <c r="T985" s="28"/>
      <c r="U985" s="28"/>
      <c r="V985" s="28"/>
      <c r="W985" s="28"/>
      <c r="X985" s="28"/>
      <c r="Y985" s="28"/>
      <c r="Z985" s="28"/>
      <c r="AA985" s="28"/>
      <c r="AB985" s="28"/>
      <c r="AC985" s="28"/>
    </row>
    <row r="986" spans="1:29" ht="15.75">
      <c r="A986" s="50"/>
      <c r="B986" s="49"/>
      <c r="F986" s="31"/>
      <c r="H986" s="28"/>
      <c r="I986" s="31"/>
      <c r="J986" s="31"/>
      <c r="K986" s="31"/>
      <c r="L986" s="28"/>
      <c r="M986" s="28"/>
      <c r="N986" s="28"/>
      <c r="O986" s="28"/>
      <c r="P986" s="28"/>
      <c r="Q986" s="28"/>
      <c r="R986" s="28"/>
      <c r="S986" s="28"/>
      <c r="T986" s="28"/>
      <c r="U986" s="28"/>
      <c r="V986" s="28"/>
      <c r="W986" s="28"/>
      <c r="X986" s="28"/>
      <c r="Y986" s="28"/>
      <c r="Z986" s="28"/>
      <c r="AA986" s="28"/>
      <c r="AB986" s="28"/>
      <c r="AC986" s="28"/>
    </row>
    <row r="987" spans="1:29" ht="15.75">
      <c r="A987" s="50"/>
      <c r="B987" s="49"/>
      <c r="F987" s="31"/>
      <c r="H987" s="28"/>
      <c r="I987" s="31"/>
      <c r="J987" s="31"/>
      <c r="K987" s="31"/>
      <c r="L987" s="28"/>
      <c r="M987" s="28"/>
      <c r="N987" s="28"/>
      <c r="O987" s="28"/>
      <c r="P987" s="28"/>
      <c r="Q987" s="28"/>
      <c r="R987" s="28"/>
      <c r="S987" s="28"/>
      <c r="T987" s="28"/>
      <c r="U987" s="28"/>
      <c r="V987" s="28"/>
      <c r="W987" s="28"/>
      <c r="X987" s="28"/>
      <c r="Y987" s="28"/>
      <c r="Z987" s="28"/>
      <c r="AA987" s="28"/>
      <c r="AB987" s="28"/>
      <c r="AC987" s="28"/>
    </row>
    <row r="988" spans="1:29" ht="15.75">
      <c r="A988" s="50"/>
      <c r="B988" s="49"/>
      <c r="F988" s="31"/>
      <c r="H988" s="28"/>
      <c r="I988" s="31"/>
      <c r="J988" s="31"/>
      <c r="K988" s="31"/>
      <c r="L988" s="28"/>
      <c r="M988" s="28"/>
      <c r="N988" s="28"/>
      <c r="O988" s="28"/>
      <c r="P988" s="28"/>
      <c r="Q988" s="28"/>
      <c r="R988" s="28"/>
      <c r="S988" s="28"/>
      <c r="T988" s="28"/>
      <c r="U988" s="28"/>
      <c r="V988" s="28"/>
      <c r="W988" s="28"/>
      <c r="X988" s="28"/>
      <c r="Y988" s="28"/>
      <c r="Z988" s="28"/>
      <c r="AA988" s="28"/>
      <c r="AB988" s="28"/>
      <c r="AC988" s="28"/>
    </row>
    <row r="989" spans="1:29" ht="15.75">
      <c r="A989" s="50"/>
      <c r="B989" s="49"/>
      <c r="F989" s="31"/>
      <c r="H989" s="28"/>
      <c r="I989" s="31"/>
      <c r="J989" s="31"/>
      <c r="K989" s="31"/>
      <c r="L989" s="28"/>
      <c r="M989" s="28"/>
      <c r="N989" s="28"/>
      <c r="O989" s="28"/>
      <c r="P989" s="28"/>
      <c r="Q989" s="28"/>
      <c r="R989" s="28"/>
      <c r="S989" s="28"/>
      <c r="T989" s="28"/>
      <c r="U989" s="28"/>
      <c r="V989" s="28"/>
      <c r="W989" s="28"/>
      <c r="X989" s="28"/>
      <c r="Y989" s="28"/>
      <c r="Z989" s="28"/>
      <c r="AA989" s="28"/>
      <c r="AB989" s="28"/>
      <c r="AC989" s="28"/>
    </row>
    <row r="990" spans="1:29" ht="15.75">
      <c r="A990" s="50"/>
      <c r="B990" s="49"/>
      <c r="F990" s="31"/>
      <c r="H990" s="28"/>
      <c r="I990" s="31"/>
      <c r="J990" s="31"/>
      <c r="K990" s="31"/>
      <c r="L990" s="28"/>
      <c r="M990" s="28"/>
      <c r="N990" s="28"/>
      <c r="O990" s="28"/>
      <c r="P990" s="28"/>
      <c r="Q990" s="28"/>
      <c r="R990" s="28"/>
      <c r="S990" s="28"/>
      <c r="T990" s="28"/>
      <c r="U990" s="28"/>
      <c r="V990" s="28"/>
      <c r="W990" s="28"/>
      <c r="X990" s="28"/>
      <c r="Y990" s="28"/>
      <c r="Z990" s="28"/>
      <c r="AA990" s="28"/>
      <c r="AB990" s="28"/>
      <c r="AC990" s="28"/>
    </row>
    <row r="991" spans="1:29" ht="15.75">
      <c r="A991" s="50"/>
      <c r="B991" s="49"/>
      <c r="F991" s="31"/>
      <c r="H991" s="28"/>
      <c r="I991" s="31"/>
      <c r="J991" s="31"/>
      <c r="K991" s="31"/>
      <c r="L991" s="28"/>
      <c r="M991" s="28"/>
      <c r="N991" s="28"/>
      <c r="O991" s="28"/>
      <c r="P991" s="28"/>
      <c r="Q991" s="28"/>
      <c r="R991" s="28"/>
      <c r="S991" s="28"/>
      <c r="T991" s="28"/>
      <c r="U991" s="28"/>
      <c r="V991" s="28"/>
      <c r="W991" s="28"/>
      <c r="X991" s="28"/>
      <c r="Y991" s="28"/>
      <c r="Z991" s="28"/>
      <c r="AA991" s="28"/>
      <c r="AB991" s="28"/>
      <c r="AC991" s="28"/>
    </row>
    <row r="992" spans="1:29" ht="15.75">
      <c r="A992" s="50"/>
      <c r="B992" s="49"/>
      <c r="F992" s="31"/>
      <c r="H992" s="28"/>
      <c r="I992" s="31"/>
      <c r="J992" s="31"/>
      <c r="K992" s="31"/>
      <c r="L992" s="28"/>
      <c r="M992" s="28"/>
      <c r="N992" s="28"/>
      <c r="O992" s="28"/>
      <c r="P992" s="28"/>
      <c r="Q992" s="28"/>
      <c r="R992" s="28"/>
      <c r="S992" s="28"/>
      <c r="T992" s="28"/>
      <c r="U992" s="28"/>
      <c r="V992" s="28"/>
      <c r="W992" s="28"/>
      <c r="X992" s="28"/>
      <c r="Y992" s="28"/>
      <c r="Z992" s="28"/>
      <c r="AA992" s="28"/>
      <c r="AB992" s="28"/>
      <c r="AC992" s="28"/>
    </row>
    <row r="993" spans="1:29" ht="15.75">
      <c r="A993" s="50"/>
      <c r="B993" s="49"/>
      <c r="F993" s="31"/>
      <c r="H993" s="28"/>
      <c r="I993" s="31"/>
      <c r="J993" s="31"/>
      <c r="K993" s="31"/>
      <c r="L993" s="28"/>
      <c r="M993" s="28"/>
      <c r="N993" s="28"/>
      <c r="O993" s="28"/>
      <c r="P993" s="28"/>
      <c r="Q993" s="28"/>
      <c r="R993" s="28"/>
      <c r="S993" s="28"/>
      <c r="T993" s="28"/>
      <c r="U993" s="28"/>
      <c r="V993" s="28"/>
      <c r="W993" s="28"/>
      <c r="X993" s="28"/>
      <c r="Y993" s="28"/>
      <c r="Z993" s="28"/>
      <c r="AA993" s="28"/>
      <c r="AB993" s="28"/>
      <c r="AC993" s="28"/>
    </row>
    <row r="994" spans="1:29" ht="15.75">
      <c r="A994" s="50"/>
      <c r="B994" s="49"/>
      <c r="F994" s="31"/>
      <c r="H994" s="28"/>
      <c r="I994" s="31"/>
      <c r="J994" s="31"/>
      <c r="K994" s="31"/>
      <c r="L994" s="28"/>
      <c r="M994" s="28"/>
      <c r="N994" s="28"/>
      <c r="O994" s="28"/>
      <c r="P994" s="28"/>
      <c r="Q994" s="28"/>
      <c r="R994" s="28"/>
      <c r="S994" s="28"/>
      <c r="T994" s="28"/>
      <c r="U994" s="28"/>
      <c r="V994" s="28"/>
      <c r="W994" s="28"/>
      <c r="X994" s="28"/>
      <c r="Y994" s="28"/>
      <c r="Z994" s="28"/>
      <c r="AA994" s="28"/>
      <c r="AB994" s="28"/>
      <c r="AC994" s="28"/>
    </row>
    <row r="995" spans="1:29" ht="15.75">
      <c r="A995" s="50"/>
      <c r="B995" s="49"/>
      <c r="F995" s="31"/>
      <c r="H995" s="28"/>
      <c r="I995" s="31"/>
      <c r="J995" s="31"/>
      <c r="K995" s="31"/>
      <c r="L995" s="28"/>
      <c r="M995" s="28"/>
      <c r="N995" s="28"/>
      <c r="O995" s="28"/>
      <c r="P995" s="28"/>
      <c r="Q995" s="28"/>
      <c r="R995" s="28"/>
      <c r="S995" s="28"/>
      <c r="T995" s="28"/>
      <c r="U995" s="28"/>
      <c r="V995" s="28"/>
      <c r="W995" s="28"/>
      <c r="X995" s="28"/>
      <c r="Y995" s="28"/>
      <c r="Z995" s="28"/>
      <c r="AA995" s="28"/>
      <c r="AB995" s="28"/>
      <c r="AC995" s="28"/>
    </row>
    <row r="996" spans="1:29" ht="15.75">
      <c r="A996" s="50"/>
      <c r="B996" s="49"/>
      <c r="F996" s="31"/>
      <c r="H996" s="28"/>
      <c r="I996" s="31"/>
      <c r="J996" s="31"/>
      <c r="K996" s="31"/>
      <c r="L996" s="28"/>
      <c r="M996" s="28"/>
      <c r="N996" s="28"/>
      <c r="O996" s="28"/>
      <c r="P996" s="28"/>
      <c r="Q996" s="28"/>
      <c r="R996" s="28"/>
      <c r="S996" s="28"/>
      <c r="T996" s="28"/>
      <c r="U996" s="28"/>
      <c r="V996" s="28"/>
      <c r="W996" s="28"/>
      <c r="X996" s="28"/>
      <c r="Y996" s="28"/>
      <c r="Z996" s="28"/>
      <c r="AA996" s="28"/>
      <c r="AB996" s="28"/>
      <c r="AC996" s="28"/>
    </row>
    <row r="997" spans="1:29" ht="15.75">
      <c r="A997" s="50"/>
      <c r="B997" s="49"/>
      <c r="F997" s="31"/>
      <c r="H997" s="28"/>
      <c r="I997" s="31"/>
      <c r="J997" s="31"/>
      <c r="K997" s="31"/>
      <c r="L997" s="28"/>
      <c r="M997" s="28"/>
      <c r="N997" s="28"/>
      <c r="O997" s="28"/>
      <c r="P997" s="28"/>
      <c r="Q997" s="28"/>
      <c r="R997" s="28"/>
      <c r="S997" s="28"/>
      <c r="T997" s="28"/>
      <c r="U997" s="28"/>
      <c r="V997" s="28"/>
      <c r="W997" s="28"/>
      <c r="X997" s="28"/>
      <c r="Y997" s="28"/>
      <c r="Z997" s="28"/>
      <c r="AA997" s="28"/>
      <c r="AB997" s="28"/>
      <c r="AC997" s="28"/>
    </row>
    <row r="998" spans="1:29" ht="15.75">
      <c r="A998" s="50"/>
      <c r="B998" s="49"/>
      <c r="F998" s="31"/>
      <c r="H998" s="28"/>
      <c r="I998" s="31"/>
      <c r="J998" s="31"/>
      <c r="K998" s="31"/>
      <c r="L998" s="28"/>
      <c r="M998" s="28"/>
      <c r="N998" s="28"/>
      <c r="O998" s="28"/>
      <c r="P998" s="28"/>
      <c r="Q998" s="28"/>
      <c r="R998" s="28"/>
      <c r="S998" s="28"/>
      <c r="T998" s="28"/>
      <c r="U998" s="28"/>
      <c r="V998" s="28"/>
      <c r="W998" s="28"/>
      <c r="X998" s="28"/>
      <c r="Y998" s="28"/>
      <c r="Z998" s="28"/>
      <c r="AA998" s="28"/>
      <c r="AB998" s="28"/>
      <c r="AC998" s="28"/>
    </row>
    <row r="999" spans="1:29" ht="15.75">
      <c r="A999" s="50"/>
      <c r="B999" s="49"/>
      <c r="F999" s="31"/>
      <c r="H999" s="28"/>
      <c r="I999" s="31"/>
      <c r="J999" s="31"/>
      <c r="K999" s="31"/>
      <c r="L999" s="28"/>
      <c r="M999" s="28"/>
      <c r="N999" s="28"/>
      <c r="O999" s="28"/>
      <c r="P999" s="28"/>
      <c r="Q999" s="28"/>
      <c r="R999" s="28"/>
      <c r="S999" s="28"/>
      <c r="T999" s="28"/>
      <c r="U999" s="28"/>
      <c r="V999" s="28"/>
      <c r="W999" s="28"/>
      <c r="X999" s="28"/>
      <c r="Y999" s="28"/>
      <c r="Z999" s="28"/>
      <c r="AA999" s="28"/>
      <c r="AB999" s="28"/>
      <c r="AC999" s="28"/>
    </row>
    <row r="1000" spans="1:29" ht="15.75">
      <c r="A1000" s="50"/>
      <c r="B1000" s="49"/>
      <c r="F1000" s="31"/>
      <c r="H1000" s="28"/>
      <c r="I1000" s="31"/>
      <c r="J1000" s="31"/>
      <c r="K1000" s="31"/>
      <c r="L1000" s="28"/>
      <c r="M1000" s="28"/>
      <c r="N1000" s="28"/>
      <c r="O1000" s="28"/>
      <c r="P1000" s="28"/>
      <c r="Q1000" s="28"/>
      <c r="R1000" s="28"/>
      <c r="S1000" s="28"/>
      <c r="T1000" s="28"/>
      <c r="U1000" s="28"/>
      <c r="V1000" s="28"/>
      <c r="W1000" s="28"/>
      <c r="X1000" s="28"/>
      <c r="Y1000" s="28"/>
      <c r="Z1000" s="28"/>
      <c r="AA1000" s="28"/>
      <c r="AB1000" s="28"/>
      <c r="AC1000" s="28"/>
    </row>
    <row r="1001" spans="1:29" ht="15.75">
      <c r="A1001" s="50"/>
      <c r="B1001" s="49"/>
      <c r="F1001" s="31"/>
      <c r="H1001" s="28"/>
      <c r="I1001" s="31"/>
      <c r="J1001" s="31"/>
      <c r="K1001" s="31"/>
      <c r="L1001" s="28"/>
      <c r="M1001" s="28"/>
      <c r="N1001" s="28"/>
      <c r="O1001" s="28"/>
      <c r="P1001" s="28"/>
      <c r="Q1001" s="28"/>
      <c r="R1001" s="28"/>
      <c r="S1001" s="28"/>
      <c r="T1001" s="28"/>
      <c r="U1001" s="28"/>
      <c r="V1001" s="28"/>
      <c r="W1001" s="28"/>
      <c r="X1001" s="28"/>
      <c r="Y1001" s="28"/>
      <c r="Z1001" s="28"/>
      <c r="AA1001" s="28"/>
      <c r="AB1001" s="28"/>
      <c r="AC1001" s="28"/>
    </row>
    <row r="1002" spans="1:29" ht="15.75">
      <c r="A1002" s="50"/>
      <c r="B1002" s="49"/>
      <c r="F1002" s="31"/>
      <c r="H1002" s="28"/>
      <c r="I1002" s="31"/>
      <c r="J1002" s="31"/>
      <c r="K1002" s="31"/>
      <c r="L1002" s="28"/>
      <c r="M1002" s="28"/>
      <c r="N1002" s="28"/>
      <c r="O1002" s="28"/>
      <c r="P1002" s="28"/>
      <c r="Q1002" s="28"/>
      <c r="R1002" s="28"/>
      <c r="S1002" s="28"/>
      <c r="T1002" s="28"/>
      <c r="U1002" s="28"/>
      <c r="V1002" s="28"/>
      <c r="W1002" s="28"/>
      <c r="X1002" s="28"/>
      <c r="Y1002" s="28"/>
      <c r="Z1002" s="28"/>
      <c r="AA1002" s="28"/>
      <c r="AB1002" s="28"/>
      <c r="AC1002" s="28"/>
    </row>
    <row r="1003" spans="1:29" ht="15.75">
      <c r="A1003" s="50"/>
      <c r="B1003" s="49"/>
      <c r="F1003" s="31"/>
      <c r="H1003" s="28"/>
      <c r="I1003" s="31"/>
      <c r="J1003" s="31"/>
      <c r="K1003" s="31"/>
      <c r="L1003" s="28"/>
      <c r="M1003" s="28"/>
      <c r="N1003" s="28"/>
      <c r="O1003" s="28"/>
      <c r="P1003" s="28"/>
      <c r="Q1003" s="28"/>
      <c r="R1003" s="28"/>
      <c r="S1003" s="28"/>
      <c r="T1003" s="28"/>
      <c r="U1003" s="28"/>
      <c r="V1003" s="28"/>
      <c r="W1003" s="28"/>
      <c r="X1003" s="28"/>
      <c r="Y1003" s="28"/>
      <c r="Z1003" s="28"/>
      <c r="AA1003" s="28"/>
      <c r="AB1003" s="28"/>
      <c r="AC1003" s="28"/>
    </row>
    <row r="1004" spans="1:29" ht="15.75">
      <c r="A1004" s="50"/>
      <c r="B1004" s="49"/>
      <c r="F1004" s="31"/>
      <c r="H1004" s="28"/>
      <c r="I1004" s="31"/>
      <c r="J1004" s="31"/>
      <c r="K1004" s="31"/>
      <c r="L1004" s="28"/>
      <c r="M1004" s="28"/>
      <c r="N1004" s="28"/>
      <c r="O1004" s="28"/>
      <c r="P1004" s="28"/>
      <c r="Q1004" s="28"/>
      <c r="R1004" s="28"/>
      <c r="S1004" s="28"/>
      <c r="T1004" s="28"/>
      <c r="U1004" s="28"/>
      <c r="V1004" s="28"/>
      <c r="W1004" s="28"/>
      <c r="X1004" s="28"/>
      <c r="Y1004" s="28"/>
      <c r="Z1004" s="28"/>
      <c r="AA1004" s="28"/>
      <c r="AB1004" s="28"/>
      <c r="AC1004" s="28"/>
    </row>
    <row r="1005" spans="1:29" ht="15.75">
      <c r="A1005" s="50"/>
      <c r="B1005" s="49"/>
      <c r="F1005" s="31"/>
      <c r="H1005" s="28"/>
      <c r="I1005" s="31"/>
      <c r="J1005" s="31"/>
      <c r="K1005" s="31"/>
      <c r="L1005" s="28"/>
      <c r="M1005" s="28"/>
      <c r="N1005" s="28"/>
      <c r="O1005" s="28"/>
      <c r="P1005" s="28"/>
      <c r="Q1005" s="28"/>
      <c r="R1005" s="28"/>
      <c r="S1005" s="28"/>
      <c r="T1005" s="28"/>
      <c r="U1005" s="28"/>
      <c r="V1005" s="28"/>
      <c r="W1005" s="28"/>
      <c r="X1005" s="28"/>
      <c r="Y1005" s="28"/>
      <c r="Z1005" s="28"/>
      <c r="AA1005" s="28"/>
      <c r="AB1005" s="28"/>
      <c r="AC1005" s="28"/>
    </row>
    <row r="1006" spans="1:29" ht="15.75">
      <c r="A1006" s="50"/>
      <c r="B1006" s="49"/>
      <c r="F1006" s="31"/>
      <c r="H1006" s="28"/>
      <c r="I1006" s="31"/>
      <c r="J1006" s="31"/>
      <c r="K1006" s="31"/>
      <c r="L1006" s="28"/>
      <c r="M1006" s="28"/>
      <c r="N1006" s="28"/>
      <c r="O1006" s="28"/>
      <c r="P1006" s="28"/>
      <c r="Q1006" s="28"/>
      <c r="R1006" s="28"/>
      <c r="S1006" s="28"/>
      <c r="T1006" s="28"/>
      <c r="U1006" s="28"/>
      <c r="V1006" s="28"/>
      <c r="W1006" s="28"/>
      <c r="X1006" s="28"/>
      <c r="Y1006" s="28"/>
      <c r="Z1006" s="28"/>
      <c r="AA1006" s="28"/>
      <c r="AB1006" s="28"/>
      <c r="AC1006" s="28"/>
    </row>
    <row r="1007" spans="1:29" ht="15.75">
      <c r="A1007" s="50"/>
      <c r="B1007" s="49"/>
      <c r="F1007" s="31"/>
      <c r="H1007" s="28"/>
      <c r="I1007" s="31"/>
      <c r="J1007" s="31"/>
      <c r="K1007" s="31"/>
      <c r="L1007" s="28"/>
      <c r="M1007" s="28"/>
      <c r="N1007" s="28"/>
      <c r="O1007" s="28"/>
      <c r="P1007" s="28"/>
      <c r="Q1007" s="28"/>
      <c r="R1007" s="28"/>
      <c r="S1007" s="28"/>
      <c r="T1007" s="28"/>
      <c r="U1007" s="28"/>
      <c r="V1007" s="28"/>
      <c r="W1007" s="28"/>
      <c r="X1007" s="28"/>
      <c r="Y1007" s="28"/>
      <c r="Z1007" s="28"/>
      <c r="AA1007" s="28"/>
      <c r="AB1007" s="28"/>
      <c r="AC1007" s="28"/>
    </row>
    <row r="1008" spans="1:29" ht="15.75">
      <c r="A1008" s="50"/>
      <c r="B1008" s="49"/>
      <c r="F1008" s="31"/>
      <c r="H1008" s="28"/>
      <c r="I1008" s="31"/>
      <c r="J1008" s="31"/>
      <c r="K1008" s="31"/>
      <c r="L1008" s="28"/>
      <c r="M1008" s="28"/>
      <c r="N1008" s="28"/>
      <c r="O1008" s="28"/>
      <c r="P1008" s="28"/>
      <c r="Q1008" s="28"/>
      <c r="R1008" s="28"/>
      <c r="S1008" s="28"/>
      <c r="T1008" s="28"/>
      <c r="U1008" s="28"/>
      <c r="V1008" s="28"/>
      <c r="W1008" s="28"/>
      <c r="X1008" s="28"/>
      <c r="Y1008" s="28"/>
      <c r="Z1008" s="28"/>
      <c r="AA1008" s="28"/>
      <c r="AB1008" s="28"/>
      <c r="AC1008" s="28"/>
    </row>
    <row r="1009" spans="1:29" ht="15.75">
      <c r="A1009" s="50"/>
      <c r="B1009" s="49"/>
      <c r="F1009" s="31"/>
      <c r="H1009" s="28"/>
      <c r="I1009" s="31"/>
      <c r="J1009" s="31"/>
      <c r="K1009" s="31"/>
      <c r="L1009" s="28"/>
      <c r="M1009" s="28"/>
      <c r="N1009" s="28"/>
      <c r="O1009" s="28"/>
      <c r="P1009" s="28"/>
      <c r="Q1009" s="28"/>
      <c r="R1009" s="28"/>
      <c r="S1009" s="28"/>
      <c r="T1009" s="28"/>
      <c r="U1009" s="28"/>
      <c r="V1009" s="28"/>
      <c r="W1009" s="28"/>
      <c r="X1009" s="28"/>
      <c r="Y1009" s="28"/>
      <c r="Z1009" s="28"/>
      <c r="AA1009" s="28"/>
      <c r="AB1009" s="28"/>
      <c r="AC1009" s="28"/>
    </row>
    <row r="1010" spans="1:29" ht="15.75">
      <c r="A1010" s="50"/>
      <c r="B1010" s="49"/>
      <c r="F1010" s="31"/>
      <c r="H1010" s="28"/>
      <c r="I1010" s="31"/>
      <c r="J1010" s="31"/>
      <c r="K1010" s="31"/>
      <c r="L1010" s="28"/>
      <c r="M1010" s="28"/>
      <c r="N1010" s="28"/>
      <c r="O1010" s="28"/>
      <c r="P1010" s="28"/>
      <c r="Q1010" s="28"/>
      <c r="R1010" s="28"/>
      <c r="S1010" s="28"/>
      <c r="T1010" s="28"/>
      <c r="U1010" s="28"/>
      <c r="V1010" s="28"/>
      <c r="W1010" s="28"/>
      <c r="X1010" s="28"/>
      <c r="Y1010" s="28"/>
      <c r="Z1010" s="28"/>
      <c r="AA1010" s="28"/>
      <c r="AB1010" s="28"/>
      <c r="AC1010" s="28"/>
    </row>
    <row r="1011" spans="1:29" ht="15.75">
      <c r="A1011" s="50"/>
      <c r="B1011" s="49"/>
      <c r="F1011" s="31"/>
      <c r="H1011" s="28"/>
      <c r="I1011" s="31"/>
      <c r="J1011" s="31"/>
      <c r="K1011" s="31"/>
      <c r="L1011" s="28"/>
      <c r="M1011" s="28"/>
      <c r="N1011" s="28"/>
      <c r="O1011" s="28"/>
      <c r="P1011" s="28"/>
      <c r="Q1011" s="28"/>
      <c r="R1011" s="28"/>
      <c r="S1011" s="28"/>
      <c r="T1011" s="28"/>
      <c r="U1011" s="28"/>
      <c r="V1011" s="28"/>
      <c r="W1011" s="28"/>
      <c r="X1011" s="28"/>
      <c r="Y1011" s="28"/>
      <c r="Z1011" s="28"/>
      <c r="AA1011" s="28"/>
      <c r="AB1011" s="28"/>
      <c r="AC1011" s="28"/>
    </row>
    <row r="1012" spans="1:29" ht="15.75">
      <c r="A1012" s="50"/>
      <c r="B1012" s="49"/>
      <c r="F1012" s="31"/>
      <c r="H1012" s="28"/>
      <c r="I1012" s="31"/>
      <c r="J1012" s="31"/>
      <c r="K1012" s="31"/>
      <c r="L1012" s="28"/>
      <c r="M1012" s="28"/>
      <c r="N1012" s="28"/>
      <c r="O1012" s="28"/>
      <c r="P1012" s="28"/>
      <c r="Q1012" s="28"/>
      <c r="R1012" s="28"/>
      <c r="S1012" s="28"/>
      <c r="T1012" s="28"/>
      <c r="U1012" s="28"/>
      <c r="V1012" s="28"/>
      <c r="W1012" s="28"/>
      <c r="X1012" s="28"/>
      <c r="Y1012" s="28"/>
      <c r="Z1012" s="28"/>
      <c r="AA1012" s="28"/>
      <c r="AB1012" s="28"/>
      <c r="AC1012" s="28"/>
    </row>
    <row r="1013" spans="1:29" ht="15.75">
      <c r="A1013" s="50"/>
      <c r="B1013" s="49"/>
      <c r="F1013" s="31"/>
      <c r="H1013" s="28"/>
      <c r="I1013" s="31"/>
      <c r="J1013" s="31"/>
      <c r="K1013" s="31"/>
      <c r="L1013" s="28"/>
      <c r="M1013" s="28"/>
      <c r="N1013" s="28"/>
      <c r="O1013" s="28"/>
      <c r="P1013" s="28"/>
      <c r="Q1013" s="28"/>
      <c r="R1013" s="28"/>
      <c r="S1013" s="28"/>
      <c r="T1013" s="28"/>
      <c r="U1013" s="28"/>
      <c r="V1013" s="28"/>
      <c r="W1013" s="28"/>
      <c r="X1013" s="28"/>
      <c r="Y1013" s="28"/>
      <c r="Z1013" s="28"/>
      <c r="AA1013" s="28"/>
      <c r="AB1013" s="28"/>
      <c r="AC1013" s="28"/>
    </row>
    <row r="1014" spans="1:29" ht="15.75">
      <c r="A1014" s="50"/>
      <c r="B1014" s="49"/>
      <c r="F1014" s="31"/>
      <c r="H1014" s="28"/>
      <c r="I1014" s="31"/>
      <c r="J1014" s="31"/>
      <c r="K1014" s="31"/>
      <c r="L1014" s="28"/>
      <c r="M1014" s="28"/>
      <c r="N1014" s="28"/>
      <c r="O1014" s="28"/>
      <c r="P1014" s="28"/>
      <c r="Q1014" s="28"/>
      <c r="R1014" s="28"/>
      <c r="S1014" s="28"/>
      <c r="T1014" s="28"/>
      <c r="U1014" s="28"/>
      <c r="V1014" s="28"/>
      <c r="W1014" s="28"/>
      <c r="X1014" s="28"/>
      <c r="Y1014" s="28"/>
      <c r="Z1014" s="28"/>
      <c r="AA1014" s="28"/>
      <c r="AB1014" s="28"/>
      <c r="AC1014" s="28"/>
    </row>
    <row r="1015" spans="1:29" ht="15.75">
      <c r="A1015" s="50"/>
      <c r="B1015" s="49"/>
      <c r="F1015" s="31"/>
      <c r="H1015" s="28"/>
      <c r="I1015" s="31"/>
      <c r="J1015" s="31"/>
      <c r="K1015" s="31"/>
      <c r="L1015" s="28"/>
      <c r="M1015" s="28"/>
      <c r="N1015" s="28"/>
      <c r="O1015" s="28"/>
      <c r="P1015" s="28"/>
      <c r="Q1015" s="28"/>
      <c r="R1015" s="28"/>
      <c r="S1015" s="28"/>
      <c r="T1015" s="28"/>
      <c r="U1015" s="28"/>
      <c r="V1015" s="28"/>
      <c r="W1015" s="28"/>
      <c r="X1015" s="28"/>
      <c r="Y1015" s="28"/>
      <c r="Z1015" s="28"/>
      <c r="AA1015" s="28"/>
      <c r="AB1015" s="28"/>
      <c r="AC1015" s="28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dimension ref="A1:AC1016"/>
  <sheetViews>
    <sheetView workbookViewId="0" topLeftCell="A1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ColWidth="14.421875" defaultRowHeight="15.75" customHeight="1"/>
  <cols>
    <col min="1" max="1" width="9.57421875" style="0" customWidth="1"/>
    <col min="2" max="2" width="13.140625" style="0" customWidth="1"/>
    <col min="3" max="3" width="11.421875" style="0" customWidth="1"/>
    <col min="4" max="4" width="11.140625" style="0" customWidth="1"/>
    <col min="5" max="5" width="11.421875" style="0" customWidth="1"/>
    <col min="6" max="6" width="11.57421875" style="0" customWidth="1"/>
    <col min="7" max="7" width="11.421875" style="0" customWidth="1"/>
    <col min="8" max="8" width="11.7109375" style="0" customWidth="1"/>
    <col min="9" max="9" width="11.421875" style="0" customWidth="1"/>
    <col min="10" max="11" width="11.28125" style="0" customWidth="1"/>
    <col min="12" max="12" width="11.421875" style="0" customWidth="1"/>
    <col min="13" max="15" width="11.57421875" style="0" customWidth="1"/>
    <col min="16" max="16" width="11.28125" style="0" customWidth="1"/>
    <col min="17" max="18" width="11.57421875" style="0" customWidth="1"/>
    <col min="19" max="19" width="11.421875" style="0" customWidth="1"/>
    <col min="20" max="20" width="11.28125" style="0" customWidth="1"/>
    <col min="21" max="23" width="11.57421875" style="0" customWidth="1"/>
    <col min="24" max="26" width="13.00390625" style="0" customWidth="1"/>
    <col min="27" max="27" width="13.140625" style="0" customWidth="1"/>
    <col min="28" max="28" width="13.00390625" style="0" customWidth="1"/>
    <col min="29" max="29" width="12.00390625" style="0" customWidth="1"/>
  </cols>
  <sheetData>
    <row r="1" spans="1:29" ht="15">
      <c r="A1" s="2" t="s">
        <v>0</v>
      </c>
      <c r="B1" s="3"/>
      <c r="C1" s="3">
        <v>1</v>
      </c>
      <c r="D1" s="4">
        <v>2</v>
      </c>
      <c r="E1" s="4">
        <v>3</v>
      </c>
      <c r="F1" s="5">
        <v>4</v>
      </c>
      <c r="G1" s="7">
        <v>5</v>
      </c>
      <c r="H1" s="7">
        <v>6</v>
      </c>
      <c r="I1" s="5">
        <v>7</v>
      </c>
      <c r="J1" s="5">
        <v>8</v>
      </c>
      <c r="K1" s="5">
        <v>9</v>
      </c>
      <c r="L1" s="7">
        <v>10</v>
      </c>
      <c r="M1" s="7">
        <v>11</v>
      </c>
      <c r="N1" s="7">
        <v>12</v>
      </c>
      <c r="O1" s="7">
        <v>13</v>
      </c>
      <c r="P1" s="7">
        <v>14</v>
      </c>
      <c r="Q1" s="7">
        <v>15</v>
      </c>
      <c r="R1" s="7">
        <v>16</v>
      </c>
      <c r="S1" s="7">
        <v>17</v>
      </c>
      <c r="T1" s="7">
        <v>18</v>
      </c>
      <c r="U1" s="7">
        <v>19</v>
      </c>
      <c r="V1" s="7">
        <v>20</v>
      </c>
      <c r="W1" s="7">
        <v>21</v>
      </c>
      <c r="X1" s="7">
        <v>22</v>
      </c>
      <c r="Y1" s="7">
        <v>23</v>
      </c>
      <c r="Z1" s="7">
        <v>24</v>
      </c>
      <c r="AA1" s="7">
        <v>25</v>
      </c>
      <c r="AB1" s="7">
        <v>26</v>
      </c>
      <c r="AC1" s="7"/>
    </row>
    <row r="2" spans="1:29" ht="15.75">
      <c r="A2" s="10" t="s">
        <v>2</v>
      </c>
      <c r="B2" s="12"/>
      <c r="C2" s="13" t="s">
        <v>4</v>
      </c>
      <c r="D2" s="14" t="s">
        <v>7</v>
      </c>
      <c r="E2" s="14" t="s">
        <v>14</v>
      </c>
      <c r="F2" s="16"/>
      <c r="G2" s="18" t="s">
        <v>16</v>
      </c>
      <c r="H2" s="19" t="s">
        <v>17</v>
      </c>
      <c r="I2" s="16" t="s">
        <v>18</v>
      </c>
      <c r="J2" s="20" t="s">
        <v>19</v>
      </c>
      <c r="K2" s="16"/>
      <c r="L2" s="21" t="s">
        <v>20</v>
      </c>
      <c r="M2" s="19" t="s">
        <v>21</v>
      </c>
      <c r="N2" s="19" t="s">
        <v>22</v>
      </c>
      <c r="O2" s="19"/>
      <c r="P2" s="19" t="s">
        <v>23</v>
      </c>
      <c r="Q2" s="19"/>
      <c r="R2" s="19"/>
      <c r="S2" s="19" t="s">
        <v>24</v>
      </c>
      <c r="T2" s="19"/>
      <c r="U2" s="19" t="s">
        <v>25</v>
      </c>
      <c r="V2" s="19"/>
      <c r="W2" s="21" t="s">
        <v>26</v>
      </c>
      <c r="X2" s="19" t="s">
        <v>27</v>
      </c>
      <c r="Y2" s="19" t="s">
        <v>28</v>
      </c>
      <c r="Z2" s="19" t="s">
        <v>29</v>
      </c>
      <c r="AA2" s="19" t="s">
        <v>30</v>
      </c>
      <c r="AB2" s="19" t="s">
        <v>31</v>
      </c>
      <c r="AC2" s="19"/>
    </row>
    <row r="3" spans="1:29" ht="33.75" customHeight="1">
      <c r="A3" s="2"/>
      <c r="B3" s="1"/>
      <c r="C3" s="17"/>
      <c r="D3" s="15"/>
      <c r="E3" s="15"/>
      <c r="F3" s="24"/>
      <c r="G3" s="25"/>
      <c r="H3" s="26"/>
      <c r="I3" s="24"/>
      <c r="J3" s="24"/>
      <c r="K3" s="24"/>
      <c r="L3" s="26"/>
      <c r="M3" s="24"/>
      <c r="N3" s="26"/>
      <c r="O3" s="24"/>
      <c r="P3" s="26"/>
      <c r="Q3" s="24"/>
      <c r="R3" s="26"/>
      <c r="S3" s="24"/>
      <c r="T3" s="26"/>
      <c r="U3" s="24"/>
      <c r="V3" s="26"/>
      <c r="W3" s="24"/>
      <c r="AC3" s="28"/>
    </row>
    <row r="4" spans="1:29" ht="15.75">
      <c r="A4" s="2"/>
      <c r="B4" s="1"/>
      <c r="C4" s="17"/>
      <c r="D4" s="15"/>
      <c r="E4" s="15"/>
      <c r="F4" s="24"/>
      <c r="G4" s="25"/>
      <c r="H4" s="26"/>
      <c r="I4" s="24"/>
      <c r="J4" s="24"/>
      <c r="K4" s="24"/>
      <c r="L4" s="26"/>
      <c r="M4" s="24"/>
      <c r="N4" s="26"/>
      <c r="O4" s="24"/>
      <c r="P4" s="26"/>
      <c r="Q4" s="24"/>
      <c r="R4" s="26"/>
      <c r="S4" s="24"/>
      <c r="T4" s="26"/>
      <c r="U4" s="24"/>
      <c r="V4" s="26"/>
      <c r="W4" s="24"/>
      <c r="AC4" s="28"/>
    </row>
    <row r="5" spans="1:29" ht="15.75">
      <c r="A5" s="2" t="s">
        <v>32</v>
      </c>
      <c r="B5" s="1" t="s">
        <v>33</v>
      </c>
      <c r="C5" s="17">
        <v>2</v>
      </c>
      <c r="D5" s="15">
        <v>1</v>
      </c>
      <c r="E5" s="15">
        <v>2</v>
      </c>
      <c r="F5" s="24">
        <v>3</v>
      </c>
      <c r="G5" s="25">
        <v>4</v>
      </c>
      <c r="H5" s="26">
        <v>5</v>
      </c>
      <c r="I5" s="24">
        <v>6</v>
      </c>
      <c r="J5" s="24">
        <v>7</v>
      </c>
      <c r="K5" s="24">
        <v>8</v>
      </c>
      <c r="L5" s="26">
        <v>9</v>
      </c>
      <c r="M5" s="24">
        <v>10</v>
      </c>
      <c r="N5" s="26">
        <v>11</v>
      </c>
      <c r="O5" s="24">
        <v>12</v>
      </c>
      <c r="P5" s="26">
        <v>13</v>
      </c>
      <c r="Q5" s="24">
        <v>14</v>
      </c>
      <c r="R5" s="26">
        <v>15</v>
      </c>
      <c r="S5" s="24">
        <v>16</v>
      </c>
      <c r="T5" s="26">
        <v>17</v>
      </c>
      <c r="U5" s="24">
        <v>18</v>
      </c>
      <c r="V5" s="26">
        <v>19</v>
      </c>
      <c r="W5" s="24">
        <v>20</v>
      </c>
      <c r="AC5" s="28"/>
    </row>
    <row r="6" spans="1:29" ht="15.75">
      <c r="A6" s="2"/>
      <c r="B6" s="1" t="s">
        <v>34</v>
      </c>
      <c r="C6" s="17">
        <v>21</v>
      </c>
      <c r="D6" s="15">
        <v>3</v>
      </c>
      <c r="E6" s="15">
        <v>4</v>
      </c>
      <c r="F6" s="29">
        <v>5</v>
      </c>
      <c r="G6" s="25">
        <v>6</v>
      </c>
      <c r="H6" s="26">
        <v>7</v>
      </c>
      <c r="I6" s="24">
        <v>8</v>
      </c>
      <c r="J6" s="24">
        <v>9</v>
      </c>
      <c r="K6" s="24">
        <v>10</v>
      </c>
      <c r="L6" s="26">
        <v>11</v>
      </c>
      <c r="M6" s="24">
        <v>12</v>
      </c>
      <c r="N6" s="26">
        <v>13</v>
      </c>
      <c r="O6" s="24">
        <v>14</v>
      </c>
      <c r="P6" s="26">
        <v>15</v>
      </c>
      <c r="Q6" s="24">
        <v>16</v>
      </c>
      <c r="R6" s="26">
        <v>17</v>
      </c>
      <c r="S6" s="24">
        <v>18</v>
      </c>
      <c r="T6" s="26">
        <v>19</v>
      </c>
      <c r="U6" s="24">
        <v>20</v>
      </c>
      <c r="V6" s="26">
        <v>21</v>
      </c>
      <c r="W6" s="24">
        <v>1</v>
      </c>
      <c r="AC6" s="28"/>
    </row>
    <row r="7" spans="1:29" ht="15.75">
      <c r="A7" s="2"/>
      <c r="B7" s="1" t="s">
        <v>35</v>
      </c>
      <c r="C7" s="30"/>
      <c r="D7" s="15"/>
      <c r="E7" s="15">
        <v>6</v>
      </c>
      <c r="F7" s="24">
        <v>7</v>
      </c>
      <c r="G7" s="25">
        <v>8</v>
      </c>
      <c r="H7" s="26">
        <v>3</v>
      </c>
      <c r="I7" s="24">
        <v>4</v>
      </c>
      <c r="J7" s="24">
        <v>5</v>
      </c>
      <c r="K7" s="24">
        <v>6</v>
      </c>
      <c r="L7" s="26">
        <v>6</v>
      </c>
      <c r="M7" s="26">
        <v>7</v>
      </c>
      <c r="N7" s="26">
        <v>8</v>
      </c>
      <c r="O7" s="26">
        <v>9</v>
      </c>
      <c r="P7" s="26">
        <v>20</v>
      </c>
      <c r="Q7" s="26">
        <v>11</v>
      </c>
      <c r="R7" s="26">
        <v>12</v>
      </c>
      <c r="S7" s="26">
        <v>13</v>
      </c>
      <c r="T7" s="26">
        <v>14</v>
      </c>
      <c r="U7" s="26">
        <v>16</v>
      </c>
      <c r="V7" s="26">
        <v>17</v>
      </c>
      <c r="W7" s="26">
        <v>18</v>
      </c>
      <c r="X7" s="25">
        <v>25</v>
      </c>
      <c r="Y7" s="25">
        <v>22</v>
      </c>
      <c r="Z7" s="25">
        <v>23</v>
      </c>
      <c r="AA7" s="25">
        <v>24</v>
      </c>
      <c r="AC7" s="28"/>
    </row>
    <row r="8" spans="1:29" ht="15.75">
      <c r="A8" s="2"/>
      <c r="B8" s="1" t="s">
        <v>36</v>
      </c>
      <c r="C8" s="30"/>
      <c r="D8" s="15"/>
      <c r="E8" s="15">
        <v>21</v>
      </c>
      <c r="F8" s="24">
        <v>10</v>
      </c>
      <c r="G8" s="25">
        <v>15</v>
      </c>
      <c r="H8" s="26">
        <v>10</v>
      </c>
      <c r="I8" s="24">
        <v>11</v>
      </c>
      <c r="J8" s="24">
        <v>12</v>
      </c>
      <c r="K8" s="24">
        <v>13</v>
      </c>
      <c r="L8" s="26">
        <v>4</v>
      </c>
      <c r="M8" s="26">
        <v>15</v>
      </c>
      <c r="N8" s="26">
        <v>16</v>
      </c>
      <c r="O8" s="26">
        <v>17</v>
      </c>
      <c r="P8" s="26">
        <v>18</v>
      </c>
      <c r="Q8" s="26">
        <v>5</v>
      </c>
      <c r="R8" s="26">
        <v>19</v>
      </c>
      <c r="S8" s="26">
        <v>20</v>
      </c>
      <c r="T8" s="26">
        <v>21</v>
      </c>
      <c r="U8" s="26">
        <v>9</v>
      </c>
      <c r="V8" s="26">
        <v>14</v>
      </c>
      <c r="W8" s="26">
        <v>3</v>
      </c>
      <c r="AC8" s="28"/>
    </row>
    <row r="9" spans="1:29" ht="15.75">
      <c r="A9" s="2"/>
      <c r="B9" s="1" t="s">
        <v>37</v>
      </c>
      <c r="C9" s="17"/>
      <c r="D9" s="15"/>
      <c r="E9" s="15"/>
      <c r="F9" s="31"/>
      <c r="H9" s="28"/>
      <c r="I9" s="31"/>
      <c r="J9" s="31"/>
      <c r="K9" s="24"/>
      <c r="L9" s="28"/>
      <c r="M9" s="28"/>
      <c r="N9" s="26"/>
      <c r="O9" s="28"/>
      <c r="P9" s="26"/>
      <c r="Q9" s="28"/>
      <c r="R9" s="28"/>
      <c r="S9" s="28"/>
      <c r="T9" s="28"/>
      <c r="U9" s="28"/>
      <c r="V9" s="28"/>
      <c r="W9" s="28"/>
      <c r="X9" s="26">
        <v>3</v>
      </c>
      <c r="Y9" s="28"/>
      <c r="Z9" s="28"/>
      <c r="AA9" s="28"/>
      <c r="AB9" s="28"/>
      <c r="AC9" s="28"/>
    </row>
    <row r="10" spans="1:29" ht="15.75">
      <c r="A10" s="2"/>
      <c r="B10" s="1" t="s">
        <v>38</v>
      </c>
      <c r="C10" s="17"/>
      <c r="D10" s="15"/>
      <c r="E10" s="15"/>
      <c r="F10" s="31"/>
      <c r="H10" s="28"/>
      <c r="I10" s="31"/>
      <c r="J10" s="31"/>
      <c r="K10" s="31"/>
      <c r="L10" s="28"/>
      <c r="M10" s="28"/>
      <c r="N10" s="26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6">
        <v>11</v>
      </c>
      <c r="Z10" s="28"/>
      <c r="AA10" s="28"/>
      <c r="AB10" s="28"/>
      <c r="AC10" s="28"/>
    </row>
    <row r="11" spans="1:29" ht="15.75">
      <c r="A11" s="2"/>
      <c r="B11" s="1" t="s">
        <v>39</v>
      </c>
      <c r="C11" s="17"/>
      <c r="D11" s="15"/>
      <c r="E11" s="15"/>
      <c r="F11" s="31"/>
      <c r="H11" s="28"/>
      <c r="I11" s="31"/>
      <c r="J11" s="31"/>
      <c r="K11" s="31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6">
        <v>19</v>
      </c>
      <c r="AA11" s="28"/>
      <c r="AB11" s="28"/>
      <c r="AC11" s="28"/>
    </row>
    <row r="12" spans="1:29" ht="15.75">
      <c r="A12" s="2"/>
      <c r="B12" s="1" t="s">
        <v>40</v>
      </c>
      <c r="C12" s="30"/>
      <c r="D12" s="30"/>
      <c r="E12" s="30"/>
      <c r="F12" s="32"/>
      <c r="G12" s="30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3">
        <v>17</v>
      </c>
      <c r="AB12" s="32"/>
      <c r="AC12" s="28"/>
    </row>
    <row r="13" spans="1:29" ht="15.75">
      <c r="A13" s="2"/>
      <c r="B13" s="1" t="s">
        <v>41</v>
      </c>
      <c r="C13" s="30"/>
      <c r="D13" s="30"/>
      <c r="E13" s="30"/>
      <c r="F13" s="32"/>
      <c r="G13" s="30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3">
        <v>14</v>
      </c>
      <c r="AC13" s="28"/>
    </row>
    <row r="14" spans="1:29" ht="15.75">
      <c r="A14" s="2"/>
      <c r="B14" s="1" t="s">
        <v>42</v>
      </c>
      <c r="C14" s="30"/>
      <c r="D14" s="30"/>
      <c r="E14" s="30"/>
      <c r="F14" s="30"/>
      <c r="G14" s="30"/>
      <c r="H14" s="30"/>
      <c r="I14" s="30"/>
      <c r="J14" s="30"/>
      <c r="K14" s="17">
        <v>22</v>
      </c>
      <c r="L14" s="30"/>
      <c r="M14" s="30"/>
      <c r="N14" s="17">
        <v>22</v>
      </c>
      <c r="O14" s="30"/>
      <c r="P14" s="17">
        <v>22</v>
      </c>
      <c r="Q14" s="30"/>
      <c r="R14" s="30"/>
      <c r="S14" s="30"/>
      <c r="T14" s="30"/>
      <c r="U14" s="30"/>
      <c r="V14" s="30"/>
      <c r="W14" s="30"/>
      <c r="X14" s="30"/>
      <c r="Y14" s="17">
        <v>22</v>
      </c>
      <c r="Z14" s="30"/>
      <c r="AA14" s="30"/>
      <c r="AB14" s="30"/>
      <c r="AC14" s="28"/>
    </row>
    <row r="15" spans="1:29" ht="15.75">
      <c r="A15" s="2"/>
      <c r="B15" s="1" t="s">
        <v>43</v>
      </c>
      <c r="C15" s="30"/>
      <c r="D15" s="30"/>
      <c r="E15" s="30"/>
      <c r="F15" s="30"/>
      <c r="G15" s="30"/>
      <c r="H15" s="17">
        <v>23</v>
      </c>
      <c r="I15" s="30"/>
      <c r="J15" s="30"/>
      <c r="K15" s="30"/>
      <c r="L15" s="30"/>
      <c r="M15" s="30"/>
      <c r="N15" s="30"/>
      <c r="O15" s="17">
        <v>23</v>
      </c>
      <c r="P15" s="30"/>
      <c r="Q15" s="30"/>
      <c r="R15" s="30"/>
      <c r="S15" s="30"/>
      <c r="T15" s="30"/>
      <c r="U15" s="30"/>
      <c r="V15" s="17">
        <v>23</v>
      </c>
      <c r="W15" s="30"/>
      <c r="X15" s="30"/>
      <c r="Y15" s="30"/>
      <c r="Z15" s="17">
        <v>23</v>
      </c>
      <c r="AA15" s="30"/>
      <c r="AB15" s="30"/>
      <c r="AC15" s="28"/>
    </row>
    <row r="16" spans="1:29" ht="15.75">
      <c r="A16" s="2"/>
      <c r="B16" s="1" t="s">
        <v>44</v>
      </c>
      <c r="C16" s="30"/>
      <c r="D16" s="30"/>
      <c r="E16" s="30"/>
      <c r="F16" s="30"/>
      <c r="G16" s="17">
        <v>24</v>
      </c>
      <c r="H16" s="30"/>
      <c r="I16" s="30"/>
      <c r="J16" s="30"/>
      <c r="K16" s="30"/>
      <c r="L16" s="17">
        <v>24</v>
      </c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17">
        <v>24</v>
      </c>
      <c r="X16" s="30"/>
      <c r="Y16" s="30"/>
      <c r="Z16" s="30"/>
      <c r="AA16" s="17">
        <v>24</v>
      </c>
      <c r="AB16" s="30"/>
      <c r="AC16" s="28"/>
    </row>
    <row r="17" spans="1:29" ht="15.75">
      <c r="A17" s="2"/>
      <c r="B17" s="1" t="s">
        <v>45</v>
      </c>
      <c r="C17" s="30"/>
      <c r="D17" s="30"/>
      <c r="E17" s="30"/>
      <c r="F17" s="30"/>
      <c r="G17" s="30"/>
      <c r="H17" s="30"/>
      <c r="I17" s="17">
        <v>25</v>
      </c>
      <c r="J17" s="30"/>
      <c r="K17" s="30"/>
      <c r="L17" s="30"/>
      <c r="M17" s="30"/>
      <c r="N17" s="17"/>
      <c r="O17" s="17">
        <v>25</v>
      </c>
      <c r="P17" s="30"/>
      <c r="Q17" s="17">
        <v>25</v>
      </c>
      <c r="R17" s="30"/>
      <c r="S17" s="30"/>
      <c r="T17" s="30"/>
      <c r="U17" s="30"/>
      <c r="V17" s="30"/>
      <c r="W17" s="30"/>
      <c r="X17" s="17">
        <v>25</v>
      </c>
      <c r="Y17" s="17"/>
      <c r="Z17" s="30"/>
      <c r="AA17" s="30"/>
      <c r="AB17" s="30"/>
      <c r="AC17" s="28"/>
    </row>
    <row r="18" spans="1:29" ht="15.75">
      <c r="A18" s="2"/>
      <c r="B18" s="1" t="s">
        <v>46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17">
        <v>26</v>
      </c>
      <c r="Y18" s="17">
        <v>26</v>
      </c>
      <c r="Z18" s="17">
        <v>26</v>
      </c>
      <c r="AA18" s="17">
        <v>26</v>
      </c>
      <c r="AB18" s="30"/>
      <c r="AC18" s="28"/>
    </row>
    <row r="19" spans="1:29" ht="15.75">
      <c r="A19" s="2"/>
      <c r="B19" s="1" t="s">
        <v>15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17">
        <v>1</v>
      </c>
      <c r="O19" s="30"/>
      <c r="P19" s="30"/>
      <c r="Q19" s="30"/>
      <c r="R19" s="30"/>
      <c r="S19" s="30"/>
      <c r="T19" s="30"/>
      <c r="U19" s="30"/>
      <c r="V19" s="17">
        <v>1</v>
      </c>
      <c r="W19" s="30"/>
      <c r="X19" s="30"/>
      <c r="Y19" s="30"/>
      <c r="Z19" s="30"/>
      <c r="AA19" s="30"/>
      <c r="AB19" s="30"/>
      <c r="AC19" s="28"/>
    </row>
    <row r="20" spans="1:29" ht="15.75">
      <c r="A20" s="2"/>
      <c r="B20" s="1" t="s">
        <v>7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17">
        <v>2</v>
      </c>
      <c r="O20" s="30"/>
      <c r="P20" s="30"/>
      <c r="Q20" s="30"/>
      <c r="R20" s="30"/>
      <c r="S20" s="30"/>
      <c r="T20" s="30"/>
      <c r="U20" s="30"/>
      <c r="V20" s="17">
        <v>2</v>
      </c>
      <c r="W20" s="30"/>
      <c r="X20" s="30"/>
      <c r="Y20" s="30"/>
      <c r="Z20" s="30"/>
      <c r="AA20" s="30"/>
      <c r="AB20" s="30"/>
      <c r="AC20" s="28"/>
    </row>
    <row r="21" spans="1:29" ht="15.75">
      <c r="A21" s="34" t="s">
        <v>47</v>
      </c>
      <c r="B21" s="35"/>
      <c r="C21" s="36">
        <f aca="true" t="shared" si="0" ref="C21:W21">COUNT(C5:C20)</f>
        <v>2</v>
      </c>
      <c r="D21" s="36">
        <f t="shared" si="0"/>
        <v>2</v>
      </c>
      <c r="E21" s="36">
        <f t="shared" si="0"/>
        <v>4</v>
      </c>
      <c r="F21" s="36">
        <f t="shared" si="0"/>
        <v>4</v>
      </c>
      <c r="G21" s="36">
        <f t="shared" si="0"/>
        <v>5</v>
      </c>
      <c r="H21" s="36">
        <f t="shared" si="0"/>
        <v>5</v>
      </c>
      <c r="I21" s="36">
        <f t="shared" si="0"/>
        <v>5</v>
      </c>
      <c r="J21" s="36">
        <f t="shared" si="0"/>
        <v>4</v>
      </c>
      <c r="K21" s="36">
        <f t="shared" si="0"/>
        <v>5</v>
      </c>
      <c r="L21" s="36">
        <f t="shared" si="0"/>
        <v>5</v>
      </c>
      <c r="M21" s="36">
        <f t="shared" si="0"/>
        <v>4</v>
      </c>
      <c r="N21" s="36">
        <f t="shared" si="0"/>
        <v>7</v>
      </c>
      <c r="O21" s="36">
        <f t="shared" si="0"/>
        <v>6</v>
      </c>
      <c r="P21" s="36">
        <f t="shared" si="0"/>
        <v>5</v>
      </c>
      <c r="Q21" s="36">
        <f t="shared" si="0"/>
        <v>5</v>
      </c>
      <c r="R21" s="36">
        <f t="shared" si="0"/>
        <v>4</v>
      </c>
      <c r="S21" s="36">
        <f t="shared" si="0"/>
        <v>4</v>
      </c>
      <c r="T21" s="36">
        <f t="shared" si="0"/>
        <v>4</v>
      </c>
      <c r="U21" s="36">
        <f t="shared" si="0"/>
        <v>4</v>
      </c>
      <c r="V21" s="36">
        <f t="shared" si="0"/>
        <v>7</v>
      </c>
      <c r="W21" s="36">
        <f t="shared" si="0"/>
        <v>5</v>
      </c>
      <c r="X21" s="36">
        <f aca="true" t="shared" si="1" ref="X21:AB21">_xlfn.IFERROR(__xludf.DUMMYFUNCTION("count(unique(X5:X20))"),3)</f>
        <v>3</v>
      </c>
      <c r="Y21" s="36">
        <f t="shared" si="1"/>
        <v>3</v>
      </c>
      <c r="Z21" s="36">
        <f t="shared" si="1"/>
        <v>3</v>
      </c>
      <c r="AA21" s="36">
        <f t="shared" si="1"/>
        <v>3</v>
      </c>
      <c r="AB21" s="36">
        <f t="shared" si="1"/>
        <v>1</v>
      </c>
      <c r="AC21" s="38">
        <f>AVERAGE(C21:AB21)</f>
        <v>4.192307692</v>
      </c>
    </row>
    <row r="22" spans="1:29" ht="15.75">
      <c r="A22" s="39"/>
      <c r="B22" s="40"/>
      <c r="C22" s="41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3"/>
    </row>
    <row r="23" spans="1:29" ht="15.75">
      <c r="A23" s="2" t="s">
        <v>48</v>
      </c>
      <c r="B23" s="1" t="s">
        <v>33</v>
      </c>
      <c r="C23" s="17">
        <v>21</v>
      </c>
      <c r="D23" s="26">
        <v>1</v>
      </c>
      <c r="E23" s="26">
        <v>2</v>
      </c>
      <c r="F23" s="26">
        <v>3</v>
      </c>
      <c r="G23" s="26">
        <v>4</v>
      </c>
      <c r="H23" s="26">
        <v>5</v>
      </c>
      <c r="I23" s="26">
        <v>6</v>
      </c>
      <c r="J23" s="26">
        <v>7</v>
      </c>
      <c r="K23" s="26">
        <v>8</v>
      </c>
      <c r="L23" s="26">
        <v>9</v>
      </c>
      <c r="M23" s="26">
        <v>10</v>
      </c>
      <c r="N23" s="26">
        <v>11</v>
      </c>
      <c r="O23" s="26">
        <v>12</v>
      </c>
      <c r="P23" s="26">
        <v>13</v>
      </c>
      <c r="Q23" s="26">
        <v>14</v>
      </c>
      <c r="R23" s="26">
        <v>15</v>
      </c>
      <c r="S23" s="26">
        <v>16</v>
      </c>
      <c r="T23" s="26">
        <v>17</v>
      </c>
      <c r="U23" s="26">
        <v>18</v>
      </c>
      <c r="V23" s="26">
        <v>19</v>
      </c>
      <c r="W23" s="26">
        <v>20</v>
      </c>
      <c r="X23" s="26">
        <v>14</v>
      </c>
      <c r="Y23" s="26">
        <v>6</v>
      </c>
      <c r="Z23" s="26">
        <v>10</v>
      </c>
      <c r="AA23" s="26">
        <v>15</v>
      </c>
      <c r="AB23" s="26">
        <v>24</v>
      </c>
      <c r="AC23" s="28"/>
    </row>
    <row r="24" spans="1:29" ht="15.75">
      <c r="A24" s="2"/>
      <c r="B24" s="1" t="s">
        <v>34</v>
      </c>
      <c r="C24" s="17">
        <v>2</v>
      </c>
      <c r="D24" s="15">
        <v>3</v>
      </c>
      <c r="E24" s="15">
        <v>4</v>
      </c>
      <c r="F24" s="24">
        <v>5</v>
      </c>
      <c r="G24" s="25">
        <v>6</v>
      </c>
      <c r="H24" s="26">
        <v>7</v>
      </c>
      <c r="I24" s="24">
        <v>8</v>
      </c>
      <c r="J24" s="24">
        <v>9</v>
      </c>
      <c r="K24" s="24">
        <v>10</v>
      </c>
      <c r="L24" s="24">
        <v>11</v>
      </c>
      <c r="M24" s="24">
        <v>12</v>
      </c>
      <c r="N24" s="24">
        <v>13</v>
      </c>
      <c r="O24" s="24">
        <v>14</v>
      </c>
      <c r="P24" s="24">
        <v>15</v>
      </c>
      <c r="Q24" s="24">
        <v>16</v>
      </c>
      <c r="R24" s="24">
        <v>17</v>
      </c>
      <c r="S24" s="24">
        <v>18</v>
      </c>
      <c r="T24" s="24">
        <v>19</v>
      </c>
      <c r="U24" s="24">
        <v>20</v>
      </c>
      <c r="V24" s="24">
        <v>21</v>
      </c>
      <c r="W24" s="24">
        <v>22</v>
      </c>
      <c r="X24" s="26">
        <v>12</v>
      </c>
      <c r="Y24" s="26">
        <v>20</v>
      </c>
      <c r="Z24" s="26">
        <v>5</v>
      </c>
      <c r="AA24" s="26">
        <v>13</v>
      </c>
      <c r="AB24" s="26">
        <v>23</v>
      </c>
      <c r="AC24" s="28"/>
    </row>
    <row r="25" spans="1:29" ht="15.75">
      <c r="A25" s="2"/>
      <c r="B25" s="1" t="s">
        <v>35</v>
      </c>
      <c r="C25" s="17">
        <v>12</v>
      </c>
      <c r="D25" s="15">
        <v>20</v>
      </c>
      <c r="E25" s="15">
        <v>21</v>
      </c>
      <c r="F25" s="24">
        <v>10</v>
      </c>
      <c r="G25" s="25">
        <v>15</v>
      </c>
      <c r="H25" s="26">
        <v>3</v>
      </c>
      <c r="I25" s="24">
        <v>4</v>
      </c>
      <c r="J25" s="24">
        <v>5</v>
      </c>
      <c r="K25" s="24">
        <v>15</v>
      </c>
      <c r="L25" s="26">
        <v>6</v>
      </c>
      <c r="M25" s="26">
        <v>7</v>
      </c>
      <c r="N25" s="26">
        <v>8</v>
      </c>
      <c r="O25" s="26">
        <v>9</v>
      </c>
      <c r="P25" s="26">
        <v>20</v>
      </c>
      <c r="Q25" s="26">
        <v>11</v>
      </c>
      <c r="R25" s="26">
        <v>12</v>
      </c>
      <c r="S25" s="26">
        <v>13</v>
      </c>
      <c r="T25" s="26">
        <v>14</v>
      </c>
      <c r="U25" s="26">
        <v>16</v>
      </c>
      <c r="V25" s="26">
        <v>17</v>
      </c>
      <c r="W25" s="26">
        <v>18</v>
      </c>
      <c r="X25" s="26">
        <v>9</v>
      </c>
      <c r="Y25" s="26">
        <v>13</v>
      </c>
      <c r="Z25" s="26">
        <v>21</v>
      </c>
      <c r="AA25" s="26">
        <v>7</v>
      </c>
      <c r="AB25" s="26">
        <v>22</v>
      </c>
      <c r="AC25" s="28"/>
    </row>
    <row r="26" spans="1:29" ht="15.75">
      <c r="A26" s="2"/>
      <c r="B26" s="1" t="s">
        <v>36</v>
      </c>
      <c r="C26" s="17">
        <v>20</v>
      </c>
      <c r="D26" s="15">
        <v>12</v>
      </c>
      <c r="E26" s="15">
        <v>6</v>
      </c>
      <c r="F26" s="24">
        <v>7</v>
      </c>
      <c r="G26" s="25">
        <v>8</v>
      </c>
      <c r="H26" s="26">
        <v>10</v>
      </c>
      <c r="I26" s="24">
        <v>11</v>
      </c>
      <c r="J26" s="24">
        <v>12</v>
      </c>
      <c r="K26" s="24">
        <v>13</v>
      </c>
      <c r="L26" s="26">
        <v>4</v>
      </c>
      <c r="M26" s="26">
        <v>15</v>
      </c>
      <c r="N26" s="26">
        <v>16</v>
      </c>
      <c r="O26" s="26">
        <v>17</v>
      </c>
      <c r="P26" s="26">
        <v>18</v>
      </c>
      <c r="Q26" s="26">
        <v>5</v>
      </c>
      <c r="R26" s="26">
        <v>19</v>
      </c>
      <c r="S26" s="26">
        <v>20</v>
      </c>
      <c r="T26" s="26">
        <v>21</v>
      </c>
      <c r="U26" s="26">
        <v>9</v>
      </c>
      <c r="V26" s="26">
        <v>14</v>
      </c>
      <c r="W26" s="26">
        <v>3</v>
      </c>
      <c r="X26" s="26">
        <v>23</v>
      </c>
      <c r="Y26" s="26">
        <v>24</v>
      </c>
      <c r="Z26" s="26">
        <v>25</v>
      </c>
      <c r="AA26" s="26">
        <v>22</v>
      </c>
      <c r="AB26" s="26">
        <v>25</v>
      </c>
      <c r="AC26" s="28"/>
    </row>
    <row r="27" spans="1:29" ht="15.75">
      <c r="A27" s="2"/>
      <c r="B27" s="1" t="s">
        <v>50</v>
      </c>
      <c r="C27" s="17"/>
      <c r="D27" s="15"/>
      <c r="E27" s="15">
        <v>22</v>
      </c>
      <c r="F27" s="31"/>
      <c r="H27" s="28"/>
      <c r="I27" s="31"/>
      <c r="J27" s="31"/>
      <c r="K27" s="31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</row>
    <row r="28" spans="1:29" ht="15.75">
      <c r="A28" s="2"/>
      <c r="B28" s="1" t="s">
        <v>51</v>
      </c>
      <c r="C28" s="30"/>
      <c r="D28" s="15"/>
      <c r="E28" s="15"/>
      <c r="F28" s="31"/>
      <c r="H28" s="28"/>
      <c r="I28" s="31"/>
      <c r="J28" s="31"/>
      <c r="K28" s="31"/>
      <c r="L28" s="28"/>
      <c r="M28" s="26">
        <v>23</v>
      </c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</row>
    <row r="29" spans="1:29" ht="15.75">
      <c r="A29" s="2"/>
      <c r="B29" s="1" t="s">
        <v>52</v>
      </c>
      <c r="C29" s="17"/>
      <c r="D29" s="15"/>
      <c r="E29" s="15"/>
      <c r="F29" s="31"/>
      <c r="H29" s="28"/>
      <c r="I29" s="31"/>
      <c r="J29" s="31"/>
      <c r="K29" s="31"/>
      <c r="L29" s="28"/>
      <c r="M29" s="28"/>
      <c r="N29" s="28"/>
      <c r="O29" s="28"/>
      <c r="P29" s="28"/>
      <c r="Q29" s="28"/>
      <c r="R29" s="28"/>
      <c r="S29" s="28"/>
      <c r="T29" s="28"/>
      <c r="U29" s="26">
        <v>24</v>
      </c>
      <c r="V29" s="28"/>
      <c r="W29" s="28"/>
      <c r="X29" s="28"/>
      <c r="Y29" s="28"/>
      <c r="Z29" s="28"/>
      <c r="AA29" s="28"/>
      <c r="AB29" s="28"/>
      <c r="AC29" s="28"/>
    </row>
    <row r="30" spans="1:29" ht="15.75">
      <c r="A30" s="2"/>
      <c r="B30" s="1" t="s">
        <v>53</v>
      </c>
      <c r="C30" s="30"/>
      <c r="D30" s="15"/>
      <c r="E30" s="15"/>
      <c r="F30" s="31"/>
      <c r="H30" s="28"/>
      <c r="I30" s="31"/>
      <c r="J30" s="31"/>
      <c r="K30" s="31"/>
      <c r="L30" s="28"/>
      <c r="M30" s="28"/>
      <c r="N30" s="28"/>
      <c r="O30" s="28"/>
      <c r="P30" s="28"/>
      <c r="Q30" s="28"/>
      <c r="R30" s="28"/>
      <c r="S30" s="26">
        <v>25</v>
      </c>
      <c r="T30" s="28"/>
      <c r="U30" s="28"/>
      <c r="V30" s="28"/>
      <c r="W30" s="28"/>
      <c r="X30" s="28"/>
      <c r="Y30" s="28"/>
      <c r="Z30" s="28"/>
      <c r="AA30" s="28"/>
      <c r="AB30" s="28"/>
      <c r="AC30" s="28"/>
    </row>
    <row r="31" spans="1:29" ht="15.75">
      <c r="A31" s="2"/>
      <c r="B31" s="1" t="s">
        <v>54</v>
      </c>
      <c r="C31" s="17"/>
      <c r="D31" s="15"/>
      <c r="E31" s="15"/>
      <c r="F31" s="31"/>
      <c r="H31" s="28"/>
      <c r="I31" s="31"/>
      <c r="J31" s="31"/>
      <c r="K31" s="31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</row>
    <row r="32" spans="1:29" ht="15.75">
      <c r="A32" s="2"/>
      <c r="B32" s="1" t="s">
        <v>46</v>
      </c>
      <c r="C32" s="17"/>
      <c r="D32" s="15"/>
      <c r="E32" s="15"/>
      <c r="F32" s="24"/>
      <c r="H32" s="28"/>
      <c r="I32" s="31"/>
      <c r="J32" s="31"/>
      <c r="K32" s="31"/>
      <c r="L32" s="28"/>
      <c r="M32" s="28"/>
      <c r="N32" s="28"/>
      <c r="O32" s="28"/>
      <c r="P32" s="26">
        <v>26</v>
      </c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</row>
    <row r="33" spans="1:29" ht="15.75">
      <c r="A33" s="34" t="s">
        <v>55</v>
      </c>
      <c r="B33" s="44"/>
      <c r="C33" s="45">
        <f aca="true" t="shared" si="2" ref="C33:AB33">COUNT(C23:C32)</f>
        <v>4</v>
      </c>
      <c r="D33" s="45">
        <f t="shared" si="2"/>
        <v>4</v>
      </c>
      <c r="E33" s="45">
        <f t="shared" si="2"/>
        <v>5</v>
      </c>
      <c r="F33" s="45">
        <f t="shared" si="2"/>
        <v>4</v>
      </c>
      <c r="G33" s="45">
        <f t="shared" si="2"/>
        <v>4</v>
      </c>
      <c r="H33" s="45">
        <f t="shared" si="2"/>
        <v>4</v>
      </c>
      <c r="I33" s="45">
        <f t="shared" si="2"/>
        <v>4</v>
      </c>
      <c r="J33" s="45">
        <f t="shared" si="2"/>
        <v>4</v>
      </c>
      <c r="K33" s="45">
        <f t="shared" si="2"/>
        <v>4</v>
      </c>
      <c r="L33" s="45">
        <f t="shared" si="2"/>
        <v>4</v>
      </c>
      <c r="M33" s="45">
        <f t="shared" si="2"/>
        <v>5</v>
      </c>
      <c r="N33" s="45">
        <f t="shared" si="2"/>
        <v>4</v>
      </c>
      <c r="O33" s="45">
        <f t="shared" si="2"/>
        <v>4</v>
      </c>
      <c r="P33" s="45">
        <f t="shared" si="2"/>
        <v>5</v>
      </c>
      <c r="Q33" s="45">
        <f t="shared" si="2"/>
        <v>4</v>
      </c>
      <c r="R33" s="45">
        <f t="shared" si="2"/>
        <v>4</v>
      </c>
      <c r="S33" s="45">
        <f t="shared" si="2"/>
        <v>5</v>
      </c>
      <c r="T33" s="45">
        <f t="shared" si="2"/>
        <v>4</v>
      </c>
      <c r="U33" s="45">
        <f t="shared" si="2"/>
        <v>5</v>
      </c>
      <c r="V33" s="45">
        <f t="shared" si="2"/>
        <v>4</v>
      </c>
      <c r="W33" s="45">
        <f t="shared" si="2"/>
        <v>4</v>
      </c>
      <c r="X33" s="45">
        <f t="shared" si="2"/>
        <v>4</v>
      </c>
      <c r="Y33" s="45">
        <f t="shared" si="2"/>
        <v>4</v>
      </c>
      <c r="Z33" s="45">
        <f t="shared" si="2"/>
        <v>4</v>
      </c>
      <c r="AA33" s="45">
        <f t="shared" si="2"/>
        <v>4</v>
      </c>
      <c r="AB33" s="45">
        <f t="shared" si="2"/>
        <v>4</v>
      </c>
      <c r="AC33" s="45">
        <f>AVERAGE(C33:AB33)</f>
        <v>4.192307692</v>
      </c>
    </row>
    <row r="34" spans="1:29" ht="15.75">
      <c r="A34" s="39"/>
      <c r="B34" s="40"/>
      <c r="C34" s="41"/>
      <c r="D34" s="46"/>
      <c r="E34" s="46"/>
      <c r="F34" s="42"/>
      <c r="G34" s="47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</row>
    <row r="35" spans="1:29" ht="15.75">
      <c r="A35" s="2" t="s">
        <v>56</v>
      </c>
      <c r="B35" s="1"/>
      <c r="C35" s="17">
        <f aca="true" t="shared" si="3" ref="C35:AB35">C21/C33</f>
        <v>0.5</v>
      </c>
      <c r="D35" s="17">
        <f t="shared" si="3"/>
        <v>0.5</v>
      </c>
      <c r="E35" s="17">
        <f t="shared" si="3"/>
        <v>0.8</v>
      </c>
      <c r="F35" s="17">
        <f t="shared" si="3"/>
        <v>1</v>
      </c>
      <c r="G35" s="17">
        <f t="shared" si="3"/>
        <v>1.25</v>
      </c>
      <c r="H35" s="17">
        <f t="shared" si="3"/>
        <v>1.25</v>
      </c>
      <c r="I35" s="17">
        <f t="shared" si="3"/>
        <v>1.25</v>
      </c>
      <c r="J35" s="17">
        <f t="shared" si="3"/>
        <v>1</v>
      </c>
      <c r="K35" s="17">
        <f t="shared" si="3"/>
        <v>1.25</v>
      </c>
      <c r="L35" s="17">
        <f t="shared" si="3"/>
        <v>1.25</v>
      </c>
      <c r="M35" s="17">
        <f t="shared" si="3"/>
        <v>0.8</v>
      </c>
      <c r="N35" s="17">
        <f t="shared" si="3"/>
        <v>1.75</v>
      </c>
      <c r="O35" s="17">
        <f t="shared" si="3"/>
        <v>1.5</v>
      </c>
      <c r="P35" s="17">
        <f t="shared" si="3"/>
        <v>1</v>
      </c>
      <c r="Q35" s="17">
        <f t="shared" si="3"/>
        <v>1.25</v>
      </c>
      <c r="R35" s="17">
        <f t="shared" si="3"/>
        <v>1</v>
      </c>
      <c r="S35" s="17">
        <f t="shared" si="3"/>
        <v>0.8</v>
      </c>
      <c r="T35" s="17">
        <f t="shared" si="3"/>
        <v>1</v>
      </c>
      <c r="U35" s="17">
        <f t="shared" si="3"/>
        <v>0.8</v>
      </c>
      <c r="V35" s="17">
        <f t="shared" si="3"/>
        <v>1.75</v>
      </c>
      <c r="W35" s="17">
        <f t="shared" si="3"/>
        <v>1.25</v>
      </c>
      <c r="X35" s="17">
        <f t="shared" si="3"/>
        <v>0.75</v>
      </c>
      <c r="Y35" s="17">
        <f t="shared" si="3"/>
        <v>0.75</v>
      </c>
      <c r="Z35" s="17">
        <f t="shared" si="3"/>
        <v>0.75</v>
      </c>
      <c r="AA35" s="17">
        <f t="shared" si="3"/>
        <v>0.75</v>
      </c>
      <c r="AB35" s="17">
        <f t="shared" si="3"/>
        <v>0.25</v>
      </c>
      <c r="AC35" s="28"/>
    </row>
    <row r="36" spans="1:29" ht="15.75">
      <c r="A36" s="48" t="s">
        <v>57</v>
      </c>
      <c r="C36">
        <f aca="true" t="shared" si="4" ref="C36:C37">D35+W35</f>
        <v>1.75</v>
      </c>
      <c r="D36">
        <f aca="true" t="shared" si="5" ref="D36:D37">C35+E35</f>
        <v>1.3</v>
      </c>
      <c r="E36">
        <f aca="true" t="shared" si="6" ref="E36:E37">D35+F35+H35+W35</f>
        <v>4</v>
      </c>
      <c r="F36" s="31">
        <f aca="true" t="shared" si="7" ref="F36:F37">E35+G35+I35+L35</f>
        <v>4.55</v>
      </c>
      <c r="G36">
        <f aca="true" t="shared" si="8" ref="G36:G37">F35+H35+J35+Q35+Y35</f>
        <v>5.25</v>
      </c>
      <c r="H36" s="28">
        <f aca="true" t="shared" si="9" ref="H36:H37">G35+I35+E35+L35</f>
        <v>4.55</v>
      </c>
      <c r="I36" s="31">
        <f aca="true" t="shared" si="10" ref="I36:I37">H35+J35+F35+L35+AA35</f>
        <v>5.25</v>
      </c>
      <c r="J36" s="31">
        <f aca="true" t="shared" si="11" ref="J36:J37">I35+K35+G35+N35</f>
        <v>5.5</v>
      </c>
      <c r="K36" s="31">
        <f aca="true" t="shared" si="12" ref="K36:K37">J35+L35+H35+O35+X35</f>
        <v>5.75</v>
      </c>
      <c r="L36" s="28">
        <f aca="true" t="shared" si="13" ref="L36:L37">K35+M35+H35+F35+Z35</f>
        <v>5.05</v>
      </c>
      <c r="M36" s="28">
        <f aca="true" t="shared" si="14" ref="M36:M37">L35+N35+I35+Q35</f>
        <v>5.5</v>
      </c>
      <c r="N36" s="28">
        <f aca="true" t="shared" si="15" ref="N36:N37">M35+O35+J35+R35+X35+C35+D35</f>
        <v>6.05</v>
      </c>
      <c r="O36" s="28">
        <f aca="true" t="shared" si="16" ref="O36:O37">N35+P35+K35+S35+Y35+AA35</f>
        <v>6.3</v>
      </c>
      <c r="P36" s="28">
        <f aca="true" t="shared" si="17" ref="P36:P37">O35+Q35+V35+T35+X35</f>
        <v>6.25</v>
      </c>
      <c r="Q36" s="28">
        <f aca="true" t="shared" si="18" ref="Q36:Q37">P35+R35+M35+G35+AA35</f>
        <v>4.8</v>
      </c>
      <c r="R36" s="28">
        <f aca="true" t="shared" si="19" ref="R36:T36">Q35+S35+N35+U35</f>
        <v>4.6</v>
      </c>
      <c r="S36" s="28">
        <f t="shared" si="19"/>
        <v>5.25</v>
      </c>
      <c r="T36" s="28">
        <f t="shared" si="19"/>
        <v>3.85</v>
      </c>
      <c r="U36" s="28">
        <f aca="true" t="shared" si="20" ref="U36:U37">T35+V35+R35+K35</f>
        <v>5</v>
      </c>
      <c r="V36" s="28">
        <f aca="true" t="shared" si="21" ref="V36:V37">U35+W35+S35+E35+Y35+C35+D35</f>
        <v>5.4</v>
      </c>
      <c r="W36" s="28">
        <f aca="true" t="shared" si="22" ref="W36:W37">V35+C35+T35+E35+Z35</f>
        <v>4.8</v>
      </c>
      <c r="X36" s="28">
        <f aca="true" t="shared" si="23" ref="X36:X37">AA35+E35+AB35</f>
        <v>1.8</v>
      </c>
      <c r="Y36" s="28">
        <f aca="true" t="shared" si="24" ref="Y36:Y37">X35+M35+AB35</f>
        <v>1.8</v>
      </c>
      <c r="Z36" s="28">
        <f aca="true" t="shared" si="25" ref="Z36:Z37">Y35+U35+AB35</f>
        <v>1.8</v>
      </c>
      <c r="AA36" s="28">
        <f aca="true" t="shared" si="26" ref="AA36:AA37">Z35+S35+AB35</f>
        <v>1.8</v>
      </c>
      <c r="AB36" s="28">
        <f aca="true" t="shared" si="27" ref="AB36:AB37">P35</f>
        <v>1</v>
      </c>
      <c r="AC36" s="28"/>
    </row>
    <row r="37" spans="1:29" ht="15.75">
      <c r="A37" s="48" t="s">
        <v>58</v>
      </c>
      <c r="B37" s="49"/>
      <c r="C37" s="28">
        <f t="shared" si="4"/>
        <v>6.1</v>
      </c>
      <c r="D37">
        <f t="shared" si="5"/>
        <v>5.75</v>
      </c>
      <c r="E37" s="28">
        <f t="shared" si="6"/>
        <v>15.2</v>
      </c>
      <c r="F37" s="31">
        <f t="shared" si="7"/>
        <v>19.55</v>
      </c>
      <c r="G37" s="28">
        <f t="shared" si="8"/>
        <v>21.2</v>
      </c>
      <c r="H37" s="28">
        <f t="shared" si="9"/>
        <v>19.55</v>
      </c>
      <c r="I37" s="31">
        <f t="shared" si="10"/>
        <v>21.45</v>
      </c>
      <c r="J37" s="31">
        <f t="shared" si="11"/>
        <v>22.3</v>
      </c>
      <c r="K37" s="31">
        <f t="shared" si="12"/>
        <v>23.2</v>
      </c>
      <c r="L37" s="28">
        <f t="shared" si="13"/>
        <v>22.15</v>
      </c>
      <c r="M37" s="28">
        <f t="shared" si="14"/>
        <v>21.15</v>
      </c>
      <c r="N37" s="28">
        <f t="shared" si="15"/>
        <v>26.75</v>
      </c>
      <c r="O37" s="28">
        <f t="shared" si="16"/>
        <v>26.9</v>
      </c>
      <c r="P37" s="28">
        <f t="shared" si="17"/>
        <v>22.15</v>
      </c>
      <c r="Q37" s="28">
        <f t="shared" si="18"/>
        <v>23.4</v>
      </c>
      <c r="R37" s="28">
        <f aca="true" t="shared" si="28" ref="R37:T37">Q36+S36+N36+U36</f>
        <v>21.1</v>
      </c>
      <c r="S37" s="28">
        <f t="shared" si="28"/>
        <v>20.15</v>
      </c>
      <c r="T37" s="28">
        <f t="shared" si="28"/>
        <v>21.3</v>
      </c>
      <c r="U37" s="28">
        <f t="shared" si="20"/>
        <v>19.6</v>
      </c>
      <c r="V37" s="28">
        <f t="shared" si="21"/>
        <v>23.9</v>
      </c>
      <c r="W37" s="28">
        <f t="shared" si="22"/>
        <v>16.8</v>
      </c>
      <c r="X37" s="28">
        <f t="shared" si="23"/>
        <v>6.8</v>
      </c>
      <c r="Y37" s="28">
        <f t="shared" si="24"/>
        <v>8.3</v>
      </c>
      <c r="Z37" s="28">
        <f t="shared" si="25"/>
        <v>7.8</v>
      </c>
      <c r="AA37" s="28">
        <f t="shared" si="26"/>
        <v>8.05</v>
      </c>
      <c r="AB37" s="28">
        <f t="shared" si="27"/>
        <v>6.25</v>
      </c>
      <c r="AC37" s="7"/>
    </row>
    <row r="38" spans="1:29" ht="15.75">
      <c r="A38" s="48"/>
      <c r="B38" s="49"/>
      <c r="AC38" s="28"/>
    </row>
    <row r="39" spans="1:29" ht="15.75">
      <c r="A39" s="48"/>
      <c r="B39" s="49"/>
      <c r="F39" s="31"/>
      <c r="H39" s="28"/>
      <c r="I39" s="31"/>
      <c r="J39" s="31"/>
      <c r="K39" s="31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</row>
    <row r="40" spans="1:29" ht="15.75">
      <c r="A40" s="48"/>
      <c r="B40" s="49"/>
      <c r="F40" s="31"/>
      <c r="H40" s="28"/>
      <c r="I40" s="31"/>
      <c r="J40" s="31"/>
      <c r="K40" s="31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</row>
    <row r="41" spans="1:29" ht="15.75">
      <c r="A41" s="48"/>
      <c r="B41" s="49"/>
      <c r="F41" s="31"/>
      <c r="H41" s="28"/>
      <c r="I41" s="31"/>
      <c r="J41" s="31"/>
      <c r="K41" s="31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</row>
    <row r="42" spans="1:29" ht="15.75">
      <c r="A42" s="50"/>
      <c r="B42" s="49"/>
      <c r="F42" s="31"/>
      <c r="H42" s="28"/>
      <c r="I42" s="31"/>
      <c r="J42" s="31"/>
      <c r="K42" s="31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</row>
    <row r="43" spans="1:29" ht="15.75">
      <c r="A43" s="50"/>
      <c r="B43" s="49"/>
      <c r="C43" s="52">
        <v>1</v>
      </c>
      <c r="D43" s="52">
        <v>2</v>
      </c>
      <c r="E43" s="52">
        <v>3</v>
      </c>
      <c r="F43" s="52">
        <v>4</v>
      </c>
      <c r="G43" s="52">
        <v>5</v>
      </c>
      <c r="H43" s="52">
        <v>6</v>
      </c>
      <c r="I43" s="52">
        <v>7</v>
      </c>
      <c r="J43" s="52">
        <v>8</v>
      </c>
      <c r="K43" s="52">
        <v>9</v>
      </c>
      <c r="L43" s="52">
        <v>10</v>
      </c>
      <c r="M43" s="52">
        <v>11</v>
      </c>
      <c r="N43" s="52">
        <v>12</v>
      </c>
      <c r="O43" s="52">
        <v>13</v>
      </c>
      <c r="P43" s="52">
        <v>14</v>
      </c>
      <c r="Q43" s="52">
        <v>15</v>
      </c>
      <c r="R43" s="52">
        <v>16</v>
      </c>
      <c r="S43" s="52">
        <v>17</v>
      </c>
      <c r="T43" s="52">
        <v>18</v>
      </c>
      <c r="U43" s="52">
        <v>19</v>
      </c>
      <c r="V43" s="52">
        <v>20</v>
      </c>
      <c r="W43" s="52">
        <v>21</v>
      </c>
      <c r="X43" s="52">
        <v>22</v>
      </c>
      <c r="Y43" s="52">
        <v>23</v>
      </c>
      <c r="Z43" s="52">
        <v>24</v>
      </c>
      <c r="AA43" s="52">
        <v>25</v>
      </c>
      <c r="AB43" s="52">
        <v>26</v>
      </c>
      <c r="AC43" s="28"/>
    </row>
    <row r="44" spans="1:29" ht="15.75">
      <c r="A44" s="2" t="s">
        <v>56</v>
      </c>
      <c r="B44" s="1"/>
      <c r="C44" s="17">
        <f aca="true" t="shared" si="29" ref="C44:AB44">C21/C33</f>
        <v>0.5</v>
      </c>
      <c r="D44" s="17">
        <f t="shared" si="29"/>
        <v>0.5</v>
      </c>
      <c r="E44" s="17">
        <f t="shared" si="29"/>
        <v>0.8</v>
      </c>
      <c r="F44" s="17">
        <f t="shared" si="29"/>
        <v>1</v>
      </c>
      <c r="G44" s="17">
        <f t="shared" si="29"/>
        <v>1.25</v>
      </c>
      <c r="H44" s="17">
        <f t="shared" si="29"/>
        <v>1.25</v>
      </c>
      <c r="I44" s="17">
        <f t="shared" si="29"/>
        <v>1.25</v>
      </c>
      <c r="J44" s="17">
        <f t="shared" si="29"/>
        <v>1</v>
      </c>
      <c r="K44" s="17">
        <f t="shared" si="29"/>
        <v>1.25</v>
      </c>
      <c r="L44" s="17">
        <f t="shared" si="29"/>
        <v>1.25</v>
      </c>
      <c r="M44" s="17">
        <f t="shared" si="29"/>
        <v>0.8</v>
      </c>
      <c r="N44" s="17">
        <f t="shared" si="29"/>
        <v>1.75</v>
      </c>
      <c r="O44" s="17">
        <f t="shared" si="29"/>
        <v>1.5</v>
      </c>
      <c r="P44" s="17">
        <f t="shared" si="29"/>
        <v>1</v>
      </c>
      <c r="Q44" s="17">
        <f t="shared" si="29"/>
        <v>1.25</v>
      </c>
      <c r="R44" s="17">
        <f t="shared" si="29"/>
        <v>1</v>
      </c>
      <c r="S44" s="17">
        <f t="shared" si="29"/>
        <v>0.8</v>
      </c>
      <c r="T44" s="17">
        <f t="shared" si="29"/>
        <v>1</v>
      </c>
      <c r="U44" s="17">
        <f t="shared" si="29"/>
        <v>0.8</v>
      </c>
      <c r="V44" s="17">
        <f t="shared" si="29"/>
        <v>1.75</v>
      </c>
      <c r="W44" s="17">
        <f t="shared" si="29"/>
        <v>1.25</v>
      </c>
      <c r="X44" s="17">
        <f t="shared" si="29"/>
        <v>0.75</v>
      </c>
      <c r="Y44" s="17">
        <f t="shared" si="29"/>
        <v>0.75</v>
      </c>
      <c r="Z44" s="17">
        <f t="shared" si="29"/>
        <v>0.75</v>
      </c>
      <c r="AA44" s="17">
        <f t="shared" si="29"/>
        <v>0.75</v>
      </c>
      <c r="AB44" s="17">
        <f t="shared" si="29"/>
        <v>0.25</v>
      </c>
      <c r="AC44" s="28"/>
    </row>
    <row r="45" spans="1:29" ht="15.75">
      <c r="A45" s="52" t="s">
        <v>61</v>
      </c>
      <c r="B45" s="49"/>
      <c r="C45">
        <f aca="true" t="shared" si="30" ref="C45:AB45">SUM(C35:C36)</f>
        <v>2.25</v>
      </c>
      <c r="D45">
        <f t="shared" si="30"/>
        <v>1.8</v>
      </c>
      <c r="E45">
        <f t="shared" si="30"/>
        <v>4.8</v>
      </c>
      <c r="F45">
        <f t="shared" si="30"/>
        <v>5.55</v>
      </c>
      <c r="G45">
        <f t="shared" si="30"/>
        <v>6.5</v>
      </c>
      <c r="H45">
        <f t="shared" si="30"/>
        <v>5.8</v>
      </c>
      <c r="I45">
        <f t="shared" si="30"/>
        <v>6.5</v>
      </c>
      <c r="J45">
        <f t="shared" si="30"/>
        <v>6.5</v>
      </c>
      <c r="K45">
        <f t="shared" si="30"/>
        <v>7</v>
      </c>
      <c r="L45">
        <f t="shared" si="30"/>
        <v>6.3</v>
      </c>
      <c r="M45">
        <f t="shared" si="30"/>
        <v>6.3</v>
      </c>
      <c r="N45">
        <f t="shared" si="30"/>
        <v>7.8</v>
      </c>
      <c r="O45">
        <f t="shared" si="30"/>
        <v>7.8</v>
      </c>
      <c r="P45">
        <f t="shared" si="30"/>
        <v>7.25</v>
      </c>
      <c r="Q45">
        <f t="shared" si="30"/>
        <v>6.05</v>
      </c>
      <c r="R45">
        <f t="shared" si="30"/>
        <v>5.6</v>
      </c>
      <c r="S45">
        <f t="shared" si="30"/>
        <v>6.05</v>
      </c>
      <c r="T45">
        <f t="shared" si="30"/>
        <v>4.85</v>
      </c>
      <c r="U45">
        <f t="shared" si="30"/>
        <v>5.8</v>
      </c>
      <c r="V45">
        <f t="shared" si="30"/>
        <v>7.15</v>
      </c>
      <c r="W45">
        <f t="shared" si="30"/>
        <v>6.05</v>
      </c>
      <c r="X45">
        <f t="shared" si="30"/>
        <v>2.55</v>
      </c>
      <c r="Y45">
        <f t="shared" si="30"/>
        <v>2.55</v>
      </c>
      <c r="Z45">
        <f t="shared" si="30"/>
        <v>2.55</v>
      </c>
      <c r="AA45">
        <f t="shared" si="30"/>
        <v>2.55</v>
      </c>
      <c r="AB45">
        <f t="shared" si="30"/>
        <v>1.25</v>
      </c>
      <c r="AC45" s="28"/>
    </row>
    <row r="46" spans="1:29" ht="15.75">
      <c r="A46" s="52" t="s">
        <v>62</v>
      </c>
      <c r="B46" s="49"/>
      <c r="C46">
        <f aca="true" t="shared" si="31" ref="C46:AB46">SUM(C35:C37)</f>
        <v>8.35</v>
      </c>
      <c r="D46">
        <f t="shared" si="31"/>
        <v>7.55</v>
      </c>
      <c r="E46">
        <f t="shared" si="31"/>
        <v>20</v>
      </c>
      <c r="F46">
        <f t="shared" si="31"/>
        <v>25.1</v>
      </c>
      <c r="G46">
        <f t="shared" si="31"/>
        <v>27.7</v>
      </c>
      <c r="H46">
        <f t="shared" si="31"/>
        <v>25.35</v>
      </c>
      <c r="I46">
        <f t="shared" si="31"/>
        <v>27.95</v>
      </c>
      <c r="J46">
        <f t="shared" si="31"/>
        <v>28.8</v>
      </c>
      <c r="K46">
        <f t="shared" si="31"/>
        <v>30.2</v>
      </c>
      <c r="L46">
        <f t="shared" si="31"/>
        <v>28.45</v>
      </c>
      <c r="M46">
        <f t="shared" si="31"/>
        <v>27.45</v>
      </c>
      <c r="N46">
        <f t="shared" si="31"/>
        <v>34.55</v>
      </c>
      <c r="O46">
        <f t="shared" si="31"/>
        <v>34.7</v>
      </c>
      <c r="P46">
        <f t="shared" si="31"/>
        <v>29.4</v>
      </c>
      <c r="Q46">
        <f t="shared" si="31"/>
        <v>29.45</v>
      </c>
      <c r="R46">
        <f t="shared" si="31"/>
        <v>26.7</v>
      </c>
      <c r="S46">
        <f t="shared" si="31"/>
        <v>26.2</v>
      </c>
      <c r="T46">
        <f t="shared" si="31"/>
        <v>26.15</v>
      </c>
      <c r="U46">
        <f t="shared" si="31"/>
        <v>25.4</v>
      </c>
      <c r="V46">
        <f t="shared" si="31"/>
        <v>31.05</v>
      </c>
      <c r="W46">
        <f t="shared" si="31"/>
        <v>22.85</v>
      </c>
      <c r="X46">
        <f t="shared" si="31"/>
        <v>9.35</v>
      </c>
      <c r="Y46">
        <f t="shared" si="31"/>
        <v>10.85</v>
      </c>
      <c r="Z46">
        <f t="shared" si="31"/>
        <v>10.35</v>
      </c>
      <c r="AA46">
        <f t="shared" si="31"/>
        <v>10.6</v>
      </c>
      <c r="AB46">
        <f t="shared" si="31"/>
        <v>7.5</v>
      </c>
      <c r="AC46" s="28"/>
    </row>
    <row r="47" spans="1:29" ht="15.75">
      <c r="A47" s="52"/>
      <c r="B47" s="49"/>
      <c r="AC47" s="28"/>
    </row>
    <row r="48" spans="1:29" ht="15.75">
      <c r="A48" s="52"/>
      <c r="B48" s="49"/>
      <c r="AC48" s="28"/>
    </row>
    <row r="49" spans="1:29" ht="15.75">
      <c r="A49" s="52"/>
      <c r="B49" s="49"/>
      <c r="AC49" s="28"/>
    </row>
    <row r="50" spans="1:29" ht="15.75">
      <c r="A50" s="52"/>
      <c r="B50" s="49"/>
      <c r="AC50" s="28"/>
    </row>
    <row r="51" spans="1:29" ht="15.75">
      <c r="A51" s="50"/>
      <c r="B51" s="49"/>
      <c r="F51" s="31"/>
      <c r="H51" s="28"/>
      <c r="I51" s="31"/>
      <c r="J51" s="31"/>
      <c r="K51" s="31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</row>
    <row r="52" spans="1:29" ht="15.75">
      <c r="A52" s="50"/>
      <c r="B52" s="49"/>
      <c r="F52" s="31"/>
      <c r="H52" s="28"/>
      <c r="I52" s="31"/>
      <c r="J52" s="31"/>
      <c r="K52" s="31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</row>
    <row r="53" spans="1:29" ht="15.75">
      <c r="A53" s="50"/>
      <c r="B53" s="49"/>
      <c r="F53" s="31"/>
      <c r="H53" s="28"/>
      <c r="I53" s="31"/>
      <c r="J53" s="31"/>
      <c r="K53" s="31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</row>
    <row r="54" spans="1:29" ht="15.75">
      <c r="A54" s="50"/>
      <c r="B54" s="49"/>
      <c r="F54" s="31"/>
      <c r="H54" s="28"/>
      <c r="I54" s="31"/>
      <c r="J54" s="31"/>
      <c r="K54" s="31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</row>
    <row r="55" spans="1:29" ht="15.75">
      <c r="A55" s="50"/>
      <c r="B55" s="49"/>
      <c r="F55" s="31"/>
      <c r="H55" s="28"/>
      <c r="I55" s="31"/>
      <c r="J55" s="31"/>
      <c r="K55" s="31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</row>
    <row r="56" spans="1:29" ht="15.75">
      <c r="A56" s="50"/>
      <c r="B56" s="49"/>
      <c r="F56" s="31"/>
      <c r="H56" s="28"/>
      <c r="I56" s="31"/>
      <c r="J56" s="31"/>
      <c r="K56" s="31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</row>
    <row r="57" spans="1:29" ht="15.75">
      <c r="A57" s="50"/>
      <c r="B57" s="49"/>
      <c r="F57" s="31"/>
      <c r="H57" s="28"/>
      <c r="I57" s="31"/>
      <c r="J57" s="31"/>
      <c r="K57" s="31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</row>
    <row r="58" spans="1:29" ht="15.75">
      <c r="A58" s="50"/>
      <c r="B58" s="49"/>
      <c r="F58" s="31"/>
      <c r="H58" s="28"/>
      <c r="I58" s="31"/>
      <c r="J58" s="31"/>
      <c r="K58" s="31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</row>
    <row r="59" spans="1:29" ht="15.75">
      <c r="A59" s="50"/>
      <c r="B59" s="49"/>
      <c r="F59" s="31"/>
      <c r="H59" s="28"/>
      <c r="I59" s="31"/>
      <c r="J59" s="31"/>
      <c r="K59" s="31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</row>
    <row r="60" spans="1:29" ht="15.75">
      <c r="A60" s="50"/>
      <c r="B60" s="49"/>
      <c r="F60" s="31"/>
      <c r="H60" s="28"/>
      <c r="I60" s="31"/>
      <c r="J60" s="31"/>
      <c r="K60" s="31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</row>
    <row r="61" spans="1:29" ht="15.75">
      <c r="A61" s="50"/>
      <c r="B61" s="49"/>
      <c r="F61" s="31"/>
      <c r="H61" s="28"/>
      <c r="I61" s="31"/>
      <c r="J61" s="31"/>
      <c r="K61" s="31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</row>
    <row r="62" spans="1:29" ht="15.75">
      <c r="A62" s="50"/>
      <c r="B62" s="49"/>
      <c r="F62" s="31"/>
      <c r="H62" s="28"/>
      <c r="I62" s="31"/>
      <c r="J62" s="31"/>
      <c r="K62" s="31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</row>
    <row r="63" spans="1:29" ht="15.75">
      <c r="A63" s="50"/>
      <c r="B63" s="49"/>
      <c r="F63" s="31"/>
      <c r="H63" s="28"/>
      <c r="I63" s="31"/>
      <c r="J63" s="31"/>
      <c r="K63" s="31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</row>
    <row r="64" spans="1:29" ht="15.75">
      <c r="A64" s="50"/>
      <c r="B64" s="49"/>
      <c r="F64" s="31"/>
      <c r="H64" s="28"/>
      <c r="I64" s="31"/>
      <c r="J64" s="31"/>
      <c r="K64" s="31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</row>
    <row r="65" spans="1:29" ht="15.75">
      <c r="A65" s="50"/>
      <c r="B65" s="49"/>
      <c r="F65" s="31"/>
      <c r="H65" s="28"/>
      <c r="I65" s="31"/>
      <c r="J65" s="31"/>
      <c r="K65" s="31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</row>
    <row r="66" spans="1:29" ht="15.75">
      <c r="A66" s="50"/>
      <c r="B66" s="49"/>
      <c r="F66" s="31"/>
      <c r="H66" s="28"/>
      <c r="I66" s="31"/>
      <c r="J66" s="31"/>
      <c r="K66" s="31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</row>
    <row r="67" spans="1:29" ht="15.75">
      <c r="A67" s="50"/>
      <c r="B67" s="49"/>
      <c r="F67" s="31"/>
      <c r="H67" s="28"/>
      <c r="I67" s="31"/>
      <c r="J67" s="31"/>
      <c r="K67" s="31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</row>
    <row r="68" spans="1:29" ht="15.75">
      <c r="A68" s="50"/>
      <c r="B68" s="49"/>
      <c r="F68" s="31"/>
      <c r="H68" s="28"/>
      <c r="I68" s="31"/>
      <c r="J68" s="31"/>
      <c r="K68" s="31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</row>
    <row r="69" spans="1:29" ht="15.75">
      <c r="A69" s="50"/>
      <c r="B69" s="49"/>
      <c r="F69" s="31"/>
      <c r="H69" s="28"/>
      <c r="I69" s="31"/>
      <c r="J69" s="31"/>
      <c r="K69" s="31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</row>
    <row r="70" spans="1:29" ht="15.75">
      <c r="A70" s="50"/>
      <c r="B70" s="49"/>
      <c r="F70" s="31"/>
      <c r="H70" s="28"/>
      <c r="I70" s="31"/>
      <c r="J70" s="31"/>
      <c r="K70" s="31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</row>
    <row r="71" spans="1:29" ht="15.75">
      <c r="A71" s="50"/>
      <c r="B71" s="49"/>
      <c r="F71" s="31"/>
      <c r="H71" s="28"/>
      <c r="I71" s="31"/>
      <c r="J71" s="31"/>
      <c r="K71" s="31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</row>
    <row r="72" spans="1:29" ht="15.75">
      <c r="A72" s="50"/>
      <c r="B72" s="49"/>
      <c r="F72" s="31"/>
      <c r="H72" s="28"/>
      <c r="I72" s="31"/>
      <c r="J72" s="31"/>
      <c r="K72" s="31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</row>
    <row r="73" spans="1:29" ht="15.75">
      <c r="A73" s="50"/>
      <c r="B73" s="49"/>
      <c r="F73" s="31"/>
      <c r="H73" s="28"/>
      <c r="I73" s="31"/>
      <c r="J73" s="31"/>
      <c r="K73" s="31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</row>
    <row r="74" spans="1:29" ht="15.75">
      <c r="A74" s="50"/>
      <c r="B74" s="49"/>
      <c r="F74" s="31"/>
      <c r="H74" s="28"/>
      <c r="I74" s="31"/>
      <c r="J74" s="31"/>
      <c r="K74" s="31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</row>
    <row r="75" spans="1:29" ht="15.75">
      <c r="A75" s="50"/>
      <c r="B75" s="49"/>
      <c r="F75" s="31"/>
      <c r="H75" s="28"/>
      <c r="I75" s="31"/>
      <c r="J75" s="31"/>
      <c r="K75" s="31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</row>
    <row r="76" spans="1:29" ht="15.75">
      <c r="A76" s="50"/>
      <c r="B76" s="49"/>
      <c r="F76" s="31"/>
      <c r="H76" s="28"/>
      <c r="I76" s="31"/>
      <c r="J76" s="31"/>
      <c r="K76" s="31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</row>
    <row r="77" spans="1:29" ht="15.75">
      <c r="A77" s="50"/>
      <c r="B77" s="49"/>
      <c r="F77" s="31"/>
      <c r="H77" s="28"/>
      <c r="I77" s="31"/>
      <c r="J77" s="31"/>
      <c r="K77" s="31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</row>
    <row r="78" spans="1:29" ht="15.75">
      <c r="A78" s="50"/>
      <c r="B78" s="49"/>
      <c r="F78" s="31"/>
      <c r="H78" s="28"/>
      <c r="I78" s="31"/>
      <c r="J78" s="31"/>
      <c r="K78" s="31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</row>
    <row r="79" spans="1:29" ht="15.75">
      <c r="A79" s="50"/>
      <c r="B79" s="49"/>
      <c r="F79" s="31"/>
      <c r="H79" s="28"/>
      <c r="I79" s="31"/>
      <c r="J79" s="31"/>
      <c r="K79" s="31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</row>
    <row r="80" spans="1:29" ht="15.75">
      <c r="A80" s="50"/>
      <c r="B80" s="49"/>
      <c r="F80" s="31"/>
      <c r="H80" s="28"/>
      <c r="I80" s="31"/>
      <c r="J80" s="31"/>
      <c r="K80" s="31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</row>
    <row r="81" spans="1:29" ht="15.75">
      <c r="A81" s="50"/>
      <c r="B81" s="49"/>
      <c r="F81" s="31"/>
      <c r="H81" s="28"/>
      <c r="I81" s="31"/>
      <c r="J81" s="31"/>
      <c r="K81" s="31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</row>
    <row r="82" spans="1:29" ht="15.75">
      <c r="A82" s="50"/>
      <c r="B82" s="49"/>
      <c r="F82" s="31"/>
      <c r="H82" s="28"/>
      <c r="I82" s="31"/>
      <c r="J82" s="31"/>
      <c r="K82" s="31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</row>
    <row r="83" spans="1:29" ht="15.75">
      <c r="A83" s="50"/>
      <c r="B83" s="49"/>
      <c r="F83" s="31"/>
      <c r="H83" s="28"/>
      <c r="I83" s="31"/>
      <c r="J83" s="31"/>
      <c r="K83" s="31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</row>
    <row r="84" spans="1:29" ht="15.75">
      <c r="A84" s="50"/>
      <c r="B84" s="49"/>
      <c r="F84" s="31"/>
      <c r="H84" s="28"/>
      <c r="I84" s="31"/>
      <c r="J84" s="31"/>
      <c r="K84" s="31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</row>
    <row r="85" spans="1:29" ht="15.75">
      <c r="A85" s="50"/>
      <c r="B85" s="49"/>
      <c r="F85" s="31"/>
      <c r="H85" s="28"/>
      <c r="I85" s="31"/>
      <c r="J85" s="31"/>
      <c r="K85" s="31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</row>
    <row r="86" spans="1:29" ht="15.75">
      <c r="A86" s="50"/>
      <c r="B86" s="49"/>
      <c r="F86" s="31"/>
      <c r="H86" s="28"/>
      <c r="I86" s="31"/>
      <c r="J86" s="31"/>
      <c r="K86" s="31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</row>
    <row r="87" spans="1:29" ht="15.75">
      <c r="A87" s="50"/>
      <c r="B87" s="49"/>
      <c r="F87" s="31"/>
      <c r="H87" s="28"/>
      <c r="I87" s="31"/>
      <c r="J87" s="31"/>
      <c r="K87" s="31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</row>
    <row r="88" spans="1:29" ht="15.75">
      <c r="A88" s="50"/>
      <c r="B88" s="49"/>
      <c r="F88" s="31"/>
      <c r="H88" s="28"/>
      <c r="I88" s="31"/>
      <c r="J88" s="31"/>
      <c r="K88" s="31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</row>
    <row r="89" spans="1:29" ht="15.75">
      <c r="A89" s="50"/>
      <c r="B89" s="49"/>
      <c r="F89" s="31"/>
      <c r="H89" s="28"/>
      <c r="I89" s="31"/>
      <c r="J89" s="31"/>
      <c r="K89" s="31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</row>
    <row r="90" spans="1:29" ht="15.75">
      <c r="A90" s="50"/>
      <c r="B90" s="49"/>
      <c r="F90" s="31"/>
      <c r="H90" s="28"/>
      <c r="I90" s="31"/>
      <c r="J90" s="31"/>
      <c r="K90" s="31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</row>
    <row r="91" spans="1:29" ht="15.75">
      <c r="A91" s="50"/>
      <c r="B91" s="49"/>
      <c r="F91" s="31"/>
      <c r="H91" s="28"/>
      <c r="I91" s="31"/>
      <c r="J91" s="31"/>
      <c r="K91" s="31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</row>
    <row r="92" spans="1:29" ht="15.75">
      <c r="A92" s="50"/>
      <c r="B92" s="49"/>
      <c r="F92" s="31"/>
      <c r="H92" s="28"/>
      <c r="I92" s="31"/>
      <c r="J92" s="31"/>
      <c r="K92" s="31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</row>
    <row r="93" spans="1:29" ht="15.75">
      <c r="A93" s="50"/>
      <c r="B93" s="49"/>
      <c r="F93" s="31"/>
      <c r="H93" s="28"/>
      <c r="I93" s="31"/>
      <c r="J93" s="31"/>
      <c r="K93" s="31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</row>
    <row r="94" spans="1:29" ht="15.75">
      <c r="A94" s="50"/>
      <c r="B94" s="49"/>
      <c r="F94" s="31"/>
      <c r="H94" s="28"/>
      <c r="I94" s="31"/>
      <c r="J94" s="31"/>
      <c r="K94" s="31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</row>
    <row r="95" spans="1:29" ht="15.75">
      <c r="A95" s="50"/>
      <c r="B95" s="49"/>
      <c r="F95" s="31"/>
      <c r="H95" s="28"/>
      <c r="I95" s="31"/>
      <c r="J95" s="31"/>
      <c r="K95" s="31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</row>
    <row r="96" spans="1:29" ht="15.75">
      <c r="A96" s="50"/>
      <c r="B96" s="49"/>
      <c r="F96" s="31"/>
      <c r="H96" s="28"/>
      <c r="I96" s="31"/>
      <c r="J96" s="31"/>
      <c r="K96" s="31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</row>
    <row r="97" spans="1:29" ht="15.75">
      <c r="A97" s="50"/>
      <c r="B97" s="49"/>
      <c r="F97" s="31"/>
      <c r="H97" s="28"/>
      <c r="I97" s="31"/>
      <c r="J97" s="31"/>
      <c r="K97" s="31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</row>
    <row r="98" spans="1:29" ht="15.75">
      <c r="A98" s="50"/>
      <c r="B98" s="49"/>
      <c r="F98" s="31"/>
      <c r="H98" s="28"/>
      <c r="I98" s="31"/>
      <c r="J98" s="31"/>
      <c r="K98" s="31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</row>
    <row r="99" spans="1:29" ht="15.75">
      <c r="A99" s="50"/>
      <c r="B99" s="49"/>
      <c r="F99" s="31"/>
      <c r="H99" s="28"/>
      <c r="I99" s="31"/>
      <c r="J99" s="31"/>
      <c r="K99" s="31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</row>
    <row r="100" spans="1:29" ht="15.75">
      <c r="A100" s="50"/>
      <c r="B100" s="49"/>
      <c r="F100" s="31"/>
      <c r="H100" s="28"/>
      <c r="I100" s="31"/>
      <c r="J100" s="31"/>
      <c r="K100" s="31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</row>
    <row r="101" spans="1:29" ht="15.75">
      <c r="A101" s="50"/>
      <c r="B101" s="49"/>
      <c r="F101" s="31"/>
      <c r="H101" s="28"/>
      <c r="I101" s="31"/>
      <c r="J101" s="31"/>
      <c r="K101" s="31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</row>
    <row r="102" spans="1:29" ht="15.75">
      <c r="A102" s="50"/>
      <c r="B102" s="49"/>
      <c r="F102" s="31"/>
      <c r="H102" s="28"/>
      <c r="I102" s="31"/>
      <c r="J102" s="31"/>
      <c r="K102" s="31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</row>
    <row r="103" spans="1:29" ht="15.75">
      <c r="A103" s="50"/>
      <c r="B103" s="49"/>
      <c r="F103" s="31"/>
      <c r="H103" s="28"/>
      <c r="I103" s="31"/>
      <c r="J103" s="31"/>
      <c r="K103" s="31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</row>
    <row r="104" spans="1:29" ht="15.75">
      <c r="A104" s="50"/>
      <c r="B104" s="49"/>
      <c r="F104" s="31"/>
      <c r="H104" s="28"/>
      <c r="I104" s="31"/>
      <c r="J104" s="31"/>
      <c r="K104" s="31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</row>
    <row r="105" spans="1:29" ht="15.75">
      <c r="A105" s="50"/>
      <c r="B105" s="49"/>
      <c r="F105" s="31"/>
      <c r="H105" s="28"/>
      <c r="I105" s="31"/>
      <c r="J105" s="31"/>
      <c r="K105" s="31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</row>
    <row r="106" spans="1:29" ht="15.75">
      <c r="A106" s="50"/>
      <c r="B106" s="49"/>
      <c r="F106" s="31"/>
      <c r="H106" s="28"/>
      <c r="I106" s="31"/>
      <c r="J106" s="31"/>
      <c r="K106" s="31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</row>
    <row r="107" spans="1:29" ht="15.75">
      <c r="A107" s="50"/>
      <c r="B107" s="49"/>
      <c r="F107" s="31"/>
      <c r="H107" s="28"/>
      <c r="I107" s="31"/>
      <c r="J107" s="31"/>
      <c r="K107" s="31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</row>
    <row r="108" spans="1:29" ht="15.75">
      <c r="A108" s="50"/>
      <c r="B108" s="49"/>
      <c r="F108" s="31"/>
      <c r="H108" s="28"/>
      <c r="I108" s="31"/>
      <c r="J108" s="31"/>
      <c r="K108" s="31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</row>
    <row r="109" spans="1:29" ht="15.75">
      <c r="A109" s="50"/>
      <c r="B109" s="49"/>
      <c r="F109" s="31"/>
      <c r="H109" s="28"/>
      <c r="I109" s="31"/>
      <c r="J109" s="31"/>
      <c r="K109" s="31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</row>
    <row r="110" spans="1:29" ht="15.75">
      <c r="A110" s="50"/>
      <c r="B110" s="49"/>
      <c r="F110" s="31"/>
      <c r="H110" s="28"/>
      <c r="I110" s="31"/>
      <c r="J110" s="31"/>
      <c r="K110" s="31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</row>
    <row r="111" spans="1:29" ht="15.75">
      <c r="A111" s="50"/>
      <c r="B111" s="49"/>
      <c r="F111" s="31"/>
      <c r="H111" s="28"/>
      <c r="I111" s="31"/>
      <c r="J111" s="31"/>
      <c r="K111" s="31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</row>
    <row r="112" spans="1:29" ht="15.75">
      <c r="A112" s="50"/>
      <c r="B112" s="49"/>
      <c r="F112" s="31"/>
      <c r="H112" s="28"/>
      <c r="I112" s="31"/>
      <c r="J112" s="31"/>
      <c r="K112" s="31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</row>
    <row r="113" spans="1:29" ht="15.75">
      <c r="A113" s="50"/>
      <c r="B113" s="49"/>
      <c r="F113" s="31"/>
      <c r="H113" s="28"/>
      <c r="I113" s="31"/>
      <c r="J113" s="31"/>
      <c r="K113" s="31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</row>
    <row r="114" spans="1:29" ht="15.75">
      <c r="A114" s="50"/>
      <c r="B114" s="49"/>
      <c r="F114" s="31"/>
      <c r="H114" s="28"/>
      <c r="I114" s="31"/>
      <c r="J114" s="31"/>
      <c r="K114" s="31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</row>
    <row r="115" spans="1:29" ht="15.75">
      <c r="A115" s="50"/>
      <c r="B115" s="49"/>
      <c r="F115" s="31"/>
      <c r="H115" s="28"/>
      <c r="I115" s="31"/>
      <c r="J115" s="31"/>
      <c r="K115" s="31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</row>
    <row r="116" spans="1:29" ht="15.75">
      <c r="A116" s="50"/>
      <c r="B116" s="49"/>
      <c r="F116" s="31"/>
      <c r="H116" s="28"/>
      <c r="I116" s="31"/>
      <c r="J116" s="31"/>
      <c r="K116" s="31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</row>
    <row r="117" spans="1:29" ht="15.75">
      <c r="A117" s="50"/>
      <c r="B117" s="49"/>
      <c r="F117" s="31"/>
      <c r="H117" s="28"/>
      <c r="I117" s="31"/>
      <c r="J117" s="31"/>
      <c r="K117" s="31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</row>
    <row r="118" spans="1:29" ht="15.75">
      <c r="A118" s="50"/>
      <c r="B118" s="49"/>
      <c r="F118" s="31"/>
      <c r="H118" s="28"/>
      <c r="I118" s="31"/>
      <c r="J118" s="31"/>
      <c r="K118" s="31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</row>
    <row r="119" spans="1:29" ht="15.75">
      <c r="A119" s="50"/>
      <c r="B119" s="49"/>
      <c r="F119" s="31"/>
      <c r="H119" s="28"/>
      <c r="I119" s="31"/>
      <c r="J119" s="31"/>
      <c r="K119" s="31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</row>
    <row r="120" spans="1:29" ht="15.75">
      <c r="A120" s="50"/>
      <c r="B120" s="49"/>
      <c r="F120" s="31"/>
      <c r="H120" s="28"/>
      <c r="I120" s="31"/>
      <c r="J120" s="31"/>
      <c r="K120" s="31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</row>
    <row r="121" spans="1:29" ht="15.75">
      <c r="A121" s="50"/>
      <c r="B121" s="49"/>
      <c r="F121" s="31"/>
      <c r="H121" s="28"/>
      <c r="I121" s="31"/>
      <c r="J121" s="31"/>
      <c r="K121" s="31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</row>
    <row r="122" spans="1:29" ht="15.75">
      <c r="A122" s="50"/>
      <c r="B122" s="49"/>
      <c r="F122" s="31"/>
      <c r="H122" s="28"/>
      <c r="I122" s="31"/>
      <c r="J122" s="31"/>
      <c r="K122" s="31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</row>
    <row r="123" spans="1:29" ht="15.75">
      <c r="A123" s="50"/>
      <c r="B123" s="49"/>
      <c r="F123" s="31"/>
      <c r="H123" s="28"/>
      <c r="I123" s="31"/>
      <c r="J123" s="31"/>
      <c r="K123" s="31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</row>
    <row r="124" spans="1:29" ht="15.75">
      <c r="A124" s="50"/>
      <c r="B124" s="49"/>
      <c r="F124" s="31"/>
      <c r="H124" s="28"/>
      <c r="I124" s="31"/>
      <c r="J124" s="31"/>
      <c r="K124" s="31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</row>
    <row r="125" spans="1:29" ht="15.75">
      <c r="A125" s="50"/>
      <c r="B125" s="49"/>
      <c r="F125" s="31"/>
      <c r="H125" s="28"/>
      <c r="I125" s="31"/>
      <c r="J125" s="31"/>
      <c r="K125" s="31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</row>
    <row r="126" spans="1:29" ht="15.75">
      <c r="A126" s="50"/>
      <c r="B126" s="49"/>
      <c r="F126" s="31"/>
      <c r="H126" s="28"/>
      <c r="I126" s="31"/>
      <c r="J126" s="31"/>
      <c r="K126" s="31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</row>
    <row r="127" spans="1:29" ht="15.75">
      <c r="A127" s="50"/>
      <c r="B127" s="49"/>
      <c r="F127" s="31"/>
      <c r="H127" s="28"/>
      <c r="I127" s="31"/>
      <c r="J127" s="31"/>
      <c r="K127" s="31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</row>
    <row r="128" spans="1:29" ht="15.75">
      <c r="A128" s="50"/>
      <c r="B128" s="49"/>
      <c r="F128" s="31"/>
      <c r="H128" s="28"/>
      <c r="I128" s="31"/>
      <c r="J128" s="31"/>
      <c r="K128" s="31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</row>
    <row r="129" spans="1:29" ht="15.75">
      <c r="A129" s="50"/>
      <c r="B129" s="49"/>
      <c r="F129" s="31"/>
      <c r="H129" s="28"/>
      <c r="I129" s="31"/>
      <c r="J129" s="31"/>
      <c r="K129" s="31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</row>
    <row r="130" spans="1:29" ht="15.75">
      <c r="A130" s="50"/>
      <c r="B130" s="49"/>
      <c r="F130" s="31"/>
      <c r="H130" s="28"/>
      <c r="I130" s="31"/>
      <c r="J130" s="31"/>
      <c r="K130" s="31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</row>
    <row r="131" spans="1:29" ht="15.75">
      <c r="A131" s="50"/>
      <c r="B131" s="49"/>
      <c r="F131" s="31"/>
      <c r="H131" s="28"/>
      <c r="I131" s="31"/>
      <c r="J131" s="31"/>
      <c r="K131" s="31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</row>
    <row r="132" spans="1:29" ht="15.75">
      <c r="A132" s="50"/>
      <c r="B132" s="49"/>
      <c r="F132" s="31"/>
      <c r="H132" s="28"/>
      <c r="I132" s="31"/>
      <c r="J132" s="31"/>
      <c r="K132" s="31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</row>
    <row r="133" spans="1:29" ht="15.75">
      <c r="A133" s="50"/>
      <c r="B133" s="49"/>
      <c r="F133" s="31"/>
      <c r="H133" s="28"/>
      <c r="I133" s="31"/>
      <c r="J133" s="31"/>
      <c r="K133" s="31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</row>
    <row r="134" spans="1:29" ht="15.75">
      <c r="A134" s="50"/>
      <c r="B134" s="49"/>
      <c r="F134" s="31"/>
      <c r="H134" s="28"/>
      <c r="I134" s="31"/>
      <c r="J134" s="31"/>
      <c r="K134" s="31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</row>
    <row r="135" spans="1:29" ht="15.75">
      <c r="A135" s="50"/>
      <c r="B135" s="49"/>
      <c r="F135" s="31"/>
      <c r="H135" s="28"/>
      <c r="I135" s="31"/>
      <c r="J135" s="31"/>
      <c r="K135" s="31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</row>
    <row r="136" spans="1:29" ht="15.75">
      <c r="A136" s="50"/>
      <c r="B136" s="49"/>
      <c r="F136" s="31"/>
      <c r="H136" s="28"/>
      <c r="I136" s="31"/>
      <c r="J136" s="31"/>
      <c r="K136" s="31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</row>
    <row r="137" spans="1:29" ht="15.75">
      <c r="A137" s="50"/>
      <c r="B137" s="49"/>
      <c r="F137" s="31"/>
      <c r="H137" s="28"/>
      <c r="I137" s="31"/>
      <c r="J137" s="31"/>
      <c r="K137" s="31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</row>
    <row r="138" spans="1:29" ht="15.75">
      <c r="A138" s="50"/>
      <c r="B138" s="49"/>
      <c r="F138" s="31"/>
      <c r="H138" s="28"/>
      <c r="I138" s="31"/>
      <c r="J138" s="31"/>
      <c r="K138" s="31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</row>
    <row r="139" spans="1:29" ht="15.75">
      <c r="A139" s="50"/>
      <c r="B139" s="49"/>
      <c r="F139" s="31"/>
      <c r="H139" s="28"/>
      <c r="I139" s="31"/>
      <c r="J139" s="31"/>
      <c r="K139" s="31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</row>
    <row r="140" spans="1:29" ht="15.75">
      <c r="A140" s="50"/>
      <c r="B140" s="49"/>
      <c r="F140" s="31"/>
      <c r="H140" s="28"/>
      <c r="I140" s="31"/>
      <c r="J140" s="31"/>
      <c r="K140" s="31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</row>
    <row r="141" spans="1:29" ht="15.75">
      <c r="A141" s="50"/>
      <c r="B141" s="49"/>
      <c r="F141" s="31"/>
      <c r="H141" s="28"/>
      <c r="I141" s="31"/>
      <c r="J141" s="31"/>
      <c r="K141" s="31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</row>
    <row r="142" spans="1:29" ht="15.75">
      <c r="A142" s="50"/>
      <c r="B142" s="49"/>
      <c r="F142" s="31"/>
      <c r="H142" s="28"/>
      <c r="I142" s="31"/>
      <c r="J142" s="31"/>
      <c r="K142" s="31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</row>
    <row r="143" spans="1:29" ht="15.75">
      <c r="A143" s="50"/>
      <c r="B143" s="49"/>
      <c r="F143" s="31"/>
      <c r="H143" s="28"/>
      <c r="I143" s="31"/>
      <c r="J143" s="31"/>
      <c r="K143" s="31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</row>
    <row r="144" spans="1:29" ht="15.75">
      <c r="A144" s="50"/>
      <c r="B144" s="49"/>
      <c r="F144" s="31"/>
      <c r="H144" s="28"/>
      <c r="I144" s="31"/>
      <c r="J144" s="31"/>
      <c r="K144" s="31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</row>
    <row r="145" spans="1:29" ht="15.75">
      <c r="A145" s="50"/>
      <c r="B145" s="49"/>
      <c r="F145" s="31"/>
      <c r="H145" s="28"/>
      <c r="I145" s="31"/>
      <c r="J145" s="31"/>
      <c r="K145" s="31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</row>
    <row r="146" spans="1:29" ht="15.75">
      <c r="A146" s="50"/>
      <c r="B146" s="49"/>
      <c r="F146" s="31"/>
      <c r="H146" s="28"/>
      <c r="I146" s="31"/>
      <c r="J146" s="31"/>
      <c r="K146" s="31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</row>
    <row r="147" spans="1:29" ht="15.75">
      <c r="A147" s="50"/>
      <c r="B147" s="49"/>
      <c r="F147" s="31"/>
      <c r="H147" s="28"/>
      <c r="I147" s="31"/>
      <c r="J147" s="31"/>
      <c r="K147" s="31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</row>
    <row r="148" spans="1:29" ht="15.75">
      <c r="A148" s="50"/>
      <c r="B148" s="49"/>
      <c r="F148" s="31"/>
      <c r="H148" s="28"/>
      <c r="I148" s="31"/>
      <c r="J148" s="31"/>
      <c r="K148" s="31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</row>
    <row r="149" spans="1:29" ht="15.75">
      <c r="A149" s="50"/>
      <c r="B149" s="49"/>
      <c r="F149" s="31"/>
      <c r="H149" s="28"/>
      <c r="I149" s="31"/>
      <c r="J149" s="31"/>
      <c r="K149" s="31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</row>
    <row r="150" spans="1:29" ht="15.75">
      <c r="A150" s="50"/>
      <c r="B150" s="49"/>
      <c r="F150" s="31"/>
      <c r="H150" s="28"/>
      <c r="I150" s="31"/>
      <c r="J150" s="31"/>
      <c r="K150" s="31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</row>
    <row r="151" spans="1:29" ht="15.75">
      <c r="A151" s="50"/>
      <c r="B151" s="49"/>
      <c r="F151" s="31"/>
      <c r="H151" s="28"/>
      <c r="I151" s="31"/>
      <c r="J151" s="31"/>
      <c r="K151" s="31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</row>
    <row r="152" spans="1:29" ht="15.75">
      <c r="A152" s="50"/>
      <c r="B152" s="49"/>
      <c r="F152" s="31"/>
      <c r="H152" s="28"/>
      <c r="I152" s="31"/>
      <c r="J152" s="31"/>
      <c r="K152" s="31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</row>
    <row r="153" spans="1:29" ht="15.75">
      <c r="A153" s="50"/>
      <c r="B153" s="49"/>
      <c r="F153" s="31"/>
      <c r="H153" s="28"/>
      <c r="I153" s="31"/>
      <c r="J153" s="31"/>
      <c r="K153" s="31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</row>
    <row r="154" spans="1:29" ht="15.75">
      <c r="A154" s="50"/>
      <c r="B154" s="49"/>
      <c r="F154" s="31"/>
      <c r="H154" s="28"/>
      <c r="I154" s="31"/>
      <c r="J154" s="31"/>
      <c r="K154" s="31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</row>
    <row r="155" spans="1:29" ht="15.75">
      <c r="A155" s="50"/>
      <c r="B155" s="49"/>
      <c r="F155" s="31"/>
      <c r="H155" s="28"/>
      <c r="I155" s="31"/>
      <c r="J155" s="31"/>
      <c r="K155" s="31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</row>
    <row r="156" spans="1:29" ht="15.75">
      <c r="A156" s="50"/>
      <c r="B156" s="49"/>
      <c r="F156" s="31"/>
      <c r="H156" s="28"/>
      <c r="I156" s="31"/>
      <c r="J156" s="31"/>
      <c r="K156" s="31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</row>
    <row r="157" spans="1:29" ht="15.75">
      <c r="A157" s="50"/>
      <c r="B157" s="49"/>
      <c r="F157" s="31"/>
      <c r="H157" s="28"/>
      <c r="I157" s="31"/>
      <c r="J157" s="31"/>
      <c r="K157" s="31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</row>
    <row r="158" spans="1:29" ht="15.75">
      <c r="A158" s="50"/>
      <c r="B158" s="49"/>
      <c r="F158" s="31"/>
      <c r="H158" s="28"/>
      <c r="I158" s="31"/>
      <c r="J158" s="31"/>
      <c r="K158" s="31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</row>
    <row r="159" spans="1:29" ht="15.75">
      <c r="A159" s="50"/>
      <c r="B159" s="49"/>
      <c r="F159" s="31"/>
      <c r="H159" s="28"/>
      <c r="I159" s="31"/>
      <c r="J159" s="31"/>
      <c r="K159" s="31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</row>
    <row r="160" spans="1:29" ht="15.75">
      <c r="A160" s="50"/>
      <c r="B160" s="49"/>
      <c r="F160" s="31"/>
      <c r="H160" s="28"/>
      <c r="I160" s="31"/>
      <c r="J160" s="31"/>
      <c r="K160" s="31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</row>
    <row r="161" spans="1:29" ht="15.75">
      <c r="A161" s="50"/>
      <c r="B161" s="49"/>
      <c r="F161" s="31"/>
      <c r="H161" s="28"/>
      <c r="I161" s="31"/>
      <c r="J161" s="31"/>
      <c r="K161" s="31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</row>
    <row r="162" spans="1:29" ht="15.75">
      <c r="A162" s="50"/>
      <c r="B162" s="49"/>
      <c r="F162" s="31"/>
      <c r="H162" s="28"/>
      <c r="I162" s="31"/>
      <c r="J162" s="31"/>
      <c r="K162" s="31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</row>
    <row r="163" spans="1:29" ht="15.75">
      <c r="A163" s="50"/>
      <c r="B163" s="49"/>
      <c r="F163" s="31"/>
      <c r="H163" s="28"/>
      <c r="I163" s="31"/>
      <c r="J163" s="31"/>
      <c r="K163" s="31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</row>
    <row r="164" spans="1:29" ht="15.75">
      <c r="A164" s="50"/>
      <c r="B164" s="49"/>
      <c r="F164" s="31"/>
      <c r="H164" s="28"/>
      <c r="I164" s="31"/>
      <c r="J164" s="31"/>
      <c r="K164" s="31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</row>
    <row r="165" spans="1:29" ht="15.75">
      <c r="A165" s="50"/>
      <c r="B165" s="49"/>
      <c r="F165" s="31"/>
      <c r="H165" s="28"/>
      <c r="I165" s="31"/>
      <c r="J165" s="31"/>
      <c r="K165" s="31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</row>
    <row r="166" spans="1:29" ht="15.75">
      <c r="A166" s="50"/>
      <c r="B166" s="49"/>
      <c r="F166" s="31"/>
      <c r="H166" s="28"/>
      <c r="I166" s="31"/>
      <c r="J166" s="31"/>
      <c r="K166" s="31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</row>
    <row r="167" spans="1:29" ht="15.75">
      <c r="A167" s="50"/>
      <c r="B167" s="49"/>
      <c r="F167" s="31"/>
      <c r="H167" s="28"/>
      <c r="I167" s="31"/>
      <c r="J167" s="31"/>
      <c r="K167" s="31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</row>
    <row r="168" spans="1:29" ht="15.75">
      <c r="A168" s="50"/>
      <c r="B168" s="49"/>
      <c r="F168" s="31"/>
      <c r="H168" s="28"/>
      <c r="I168" s="31"/>
      <c r="J168" s="31"/>
      <c r="K168" s="31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</row>
    <row r="169" spans="1:29" ht="15.75">
      <c r="A169" s="50"/>
      <c r="B169" s="49"/>
      <c r="F169" s="31"/>
      <c r="H169" s="28"/>
      <c r="I169" s="31"/>
      <c r="J169" s="31"/>
      <c r="K169" s="31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</row>
    <row r="170" spans="1:29" ht="15.75">
      <c r="A170" s="50"/>
      <c r="B170" s="49"/>
      <c r="F170" s="31"/>
      <c r="H170" s="28"/>
      <c r="I170" s="31"/>
      <c r="J170" s="31"/>
      <c r="K170" s="31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</row>
    <row r="171" spans="1:29" ht="15.75">
      <c r="A171" s="50"/>
      <c r="B171" s="49"/>
      <c r="F171" s="31"/>
      <c r="H171" s="28"/>
      <c r="I171" s="31"/>
      <c r="J171" s="31"/>
      <c r="K171" s="31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</row>
    <row r="172" spans="1:29" ht="15.75">
      <c r="A172" s="50"/>
      <c r="B172" s="49"/>
      <c r="F172" s="31"/>
      <c r="H172" s="28"/>
      <c r="I172" s="31"/>
      <c r="J172" s="31"/>
      <c r="K172" s="31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</row>
    <row r="173" spans="1:29" ht="15.75">
      <c r="A173" s="50"/>
      <c r="B173" s="49"/>
      <c r="F173" s="31"/>
      <c r="H173" s="28"/>
      <c r="I173" s="31"/>
      <c r="J173" s="31"/>
      <c r="K173" s="31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</row>
    <row r="174" spans="1:29" ht="15.75">
      <c r="A174" s="50"/>
      <c r="B174" s="49"/>
      <c r="F174" s="31"/>
      <c r="H174" s="28"/>
      <c r="I174" s="31"/>
      <c r="J174" s="31"/>
      <c r="K174" s="31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</row>
    <row r="175" spans="1:29" ht="15.75">
      <c r="A175" s="50"/>
      <c r="B175" s="49"/>
      <c r="F175" s="31"/>
      <c r="H175" s="28"/>
      <c r="I175" s="31"/>
      <c r="J175" s="31"/>
      <c r="K175" s="31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</row>
    <row r="176" spans="1:29" ht="15.75">
      <c r="A176" s="50"/>
      <c r="B176" s="49"/>
      <c r="F176" s="31"/>
      <c r="H176" s="28"/>
      <c r="I176" s="31"/>
      <c r="J176" s="31"/>
      <c r="K176" s="31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</row>
    <row r="177" spans="1:29" ht="15.75">
      <c r="A177" s="50"/>
      <c r="B177" s="49"/>
      <c r="F177" s="31"/>
      <c r="H177" s="28"/>
      <c r="I177" s="31"/>
      <c r="J177" s="31"/>
      <c r="K177" s="31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</row>
    <row r="178" spans="1:29" ht="15.75">
      <c r="A178" s="50"/>
      <c r="B178" s="49"/>
      <c r="F178" s="31"/>
      <c r="H178" s="28"/>
      <c r="I178" s="31"/>
      <c r="J178" s="31"/>
      <c r="K178" s="31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</row>
    <row r="179" spans="1:29" ht="15.75">
      <c r="A179" s="50"/>
      <c r="B179" s="49"/>
      <c r="F179" s="31"/>
      <c r="H179" s="28"/>
      <c r="I179" s="31"/>
      <c r="J179" s="31"/>
      <c r="K179" s="31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</row>
    <row r="180" spans="1:29" ht="15.75">
      <c r="A180" s="50"/>
      <c r="B180" s="49"/>
      <c r="F180" s="31"/>
      <c r="H180" s="28"/>
      <c r="I180" s="31"/>
      <c r="J180" s="31"/>
      <c r="K180" s="31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</row>
    <row r="181" spans="1:29" ht="15.75">
      <c r="A181" s="50"/>
      <c r="B181" s="49"/>
      <c r="F181" s="31"/>
      <c r="H181" s="28"/>
      <c r="I181" s="31"/>
      <c r="J181" s="31"/>
      <c r="K181" s="31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</row>
    <row r="182" spans="1:29" ht="15.75">
      <c r="A182" s="50"/>
      <c r="B182" s="49"/>
      <c r="F182" s="31"/>
      <c r="H182" s="28"/>
      <c r="I182" s="31"/>
      <c r="J182" s="31"/>
      <c r="K182" s="31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</row>
    <row r="183" spans="1:29" ht="15.75">
      <c r="A183" s="50"/>
      <c r="B183" s="49"/>
      <c r="F183" s="31"/>
      <c r="H183" s="28"/>
      <c r="I183" s="31"/>
      <c r="J183" s="31"/>
      <c r="K183" s="31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</row>
    <row r="184" spans="1:29" ht="15.75">
      <c r="A184" s="50"/>
      <c r="B184" s="49"/>
      <c r="F184" s="31"/>
      <c r="H184" s="28"/>
      <c r="I184" s="31"/>
      <c r="J184" s="31"/>
      <c r="K184" s="31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</row>
    <row r="185" spans="1:29" ht="15.75">
      <c r="A185" s="50"/>
      <c r="B185" s="49"/>
      <c r="F185" s="31"/>
      <c r="H185" s="28"/>
      <c r="I185" s="31"/>
      <c r="J185" s="31"/>
      <c r="K185" s="31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</row>
    <row r="186" spans="1:29" ht="15.75">
      <c r="A186" s="50"/>
      <c r="B186" s="49"/>
      <c r="F186" s="31"/>
      <c r="H186" s="28"/>
      <c r="I186" s="31"/>
      <c r="J186" s="31"/>
      <c r="K186" s="31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</row>
    <row r="187" spans="1:29" ht="15.75">
      <c r="A187" s="50"/>
      <c r="B187" s="49"/>
      <c r="F187" s="31"/>
      <c r="H187" s="28"/>
      <c r="I187" s="31"/>
      <c r="J187" s="31"/>
      <c r="K187" s="31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</row>
    <row r="188" spans="1:29" ht="15.75">
      <c r="A188" s="50"/>
      <c r="B188" s="49"/>
      <c r="F188" s="31"/>
      <c r="H188" s="28"/>
      <c r="I188" s="31"/>
      <c r="J188" s="31"/>
      <c r="K188" s="31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</row>
    <row r="189" spans="1:29" ht="15.75">
      <c r="A189" s="50"/>
      <c r="B189" s="49"/>
      <c r="F189" s="31"/>
      <c r="H189" s="28"/>
      <c r="I189" s="31"/>
      <c r="J189" s="31"/>
      <c r="K189" s="31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</row>
    <row r="190" spans="1:29" ht="15.75">
      <c r="A190" s="50"/>
      <c r="B190" s="49"/>
      <c r="F190" s="31"/>
      <c r="H190" s="28"/>
      <c r="I190" s="31"/>
      <c r="J190" s="31"/>
      <c r="K190" s="31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</row>
    <row r="191" spans="1:29" ht="15.75">
      <c r="A191" s="50"/>
      <c r="B191" s="49"/>
      <c r="F191" s="31"/>
      <c r="H191" s="28"/>
      <c r="I191" s="31"/>
      <c r="J191" s="31"/>
      <c r="K191" s="31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</row>
    <row r="192" spans="1:29" ht="15.75">
      <c r="A192" s="50"/>
      <c r="B192" s="49"/>
      <c r="F192" s="31"/>
      <c r="H192" s="28"/>
      <c r="I192" s="31"/>
      <c r="J192" s="31"/>
      <c r="K192" s="31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</row>
    <row r="193" spans="1:29" ht="15.75">
      <c r="A193" s="50"/>
      <c r="B193" s="49"/>
      <c r="F193" s="31"/>
      <c r="H193" s="28"/>
      <c r="I193" s="31"/>
      <c r="J193" s="31"/>
      <c r="K193" s="31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</row>
    <row r="194" spans="1:29" ht="15.75">
      <c r="A194" s="50"/>
      <c r="B194" s="49"/>
      <c r="F194" s="31"/>
      <c r="H194" s="28"/>
      <c r="I194" s="31"/>
      <c r="J194" s="31"/>
      <c r="K194" s="31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</row>
    <row r="195" spans="1:29" ht="15.75">
      <c r="A195" s="50"/>
      <c r="B195" s="49"/>
      <c r="F195" s="31"/>
      <c r="H195" s="28"/>
      <c r="I195" s="31"/>
      <c r="J195" s="31"/>
      <c r="K195" s="31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</row>
    <row r="196" spans="1:29" ht="15.75">
      <c r="A196" s="50"/>
      <c r="B196" s="49"/>
      <c r="F196" s="31"/>
      <c r="H196" s="28"/>
      <c r="I196" s="31"/>
      <c r="J196" s="31"/>
      <c r="K196" s="31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</row>
    <row r="197" spans="1:29" ht="15.75">
      <c r="A197" s="50"/>
      <c r="B197" s="49"/>
      <c r="F197" s="31"/>
      <c r="H197" s="28"/>
      <c r="I197" s="31"/>
      <c r="J197" s="31"/>
      <c r="K197" s="31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</row>
    <row r="198" spans="1:29" ht="15.75">
      <c r="A198" s="50"/>
      <c r="B198" s="49"/>
      <c r="F198" s="31"/>
      <c r="H198" s="28"/>
      <c r="I198" s="31"/>
      <c r="J198" s="31"/>
      <c r="K198" s="31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</row>
    <row r="199" spans="1:29" ht="15.75">
      <c r="A199" s="50"/>
      <c r="B199" s="49"/>
      <c r="F199" s="31"/>
      <c r="H199" s="28"/>
      <c r="I199" s="31"/>
      <c r="J199" s="31"/>
      <c r="K199" s="31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</row>
    <row r="200" spans="1:29" ht="15.75">
      <c r="A200" s="50"/>
      <c r="B200" s="49"/>
      <c r="F200" s="31"/>
      <c r="H200" s="28"/>
      <c r="I200" s="31"/>
      <c r="J200" s="31"/>
      <c r="K200" s="31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</row>
    <row r="201" spans="1:29" ht="15.75">
      <c r="A201" s="50"/>
      <c r="B201" s="49"/>
      <c r="F201" s="31"/>
      <c r="H201" s="28"/>
      <c r="I201" s="31"/>
      <c r="J201" s="31"/>
      <c r="K201" s="31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</row>
    <row r="202" spans="1:29" ht="15.75">
      <c r="A202" s="50"/>
      <c r="B202" s="49"/>
      <c r="F202" s="31"/>
      <c r="H202" s="28"/>
      <c r="I202" s="31"/>
      <c r="J202" s="31"/>
      <c r="K202" s="31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</row>
    <row r="203" spans="1:29" ht="15.75">
      <c r="A203" s="50"/>
      <c r="B203" s="49"/>
      <c r="F203" s="31"/>
      <c r="H203" s="28"/>
      <c r="I203" s="31"/>
      <c r="J203" s="31"/>
      <c r="K203" s="31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</row>
    <row r="204" spans="1:29" ht="15.75">
      <c r="A204" s="50"/>
      <c r="B204" s="49"/>
      <c r="F204" s="31"/>
      <c r="H204" s="28"/>
      <c r="I204" s="31"/>
      <c r="J204" s="31"/>
      <c r="K204" s="31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</row>
    <row r="205" spans="1:29" ht="15.75">
      <c r="A205" s="50"/>
      <c r="B205" s="49"/>
      <c r="F205" s="31"/>
      <c r="H205" s="28"/>
      <c r="I205" s="31"/>
      <c r="J205" s="31"/>
      <c r="K205" s="31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</row>
    <row r="206" spans="1:29" ht="15.75">
      <c r="A206" s="50"/>
      <c r="B206" s="49"/>
      <c r="F206" s="31"/>
      <c r="H206" s="28"/>
      <c r="I206" s="31"/>
      <c r="J206" s="31"/>
      <c r="K206" s="31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</row>
    <row r="207" spans="1:29" ht="15.75">
      <c r="A207" s="50"/>
      <c r="B207" s="49"/>
      <c r="F207" s="31"/>
      <c r="H207" s="28"/>
      <c r="I207" s="31"/>
      <c r="J207" s="31"/>
      <c r="K207" s="31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</row>
    <row r="208" spans="1:29" ht="15.75">
      <c r="A208" s="50"/>
      <c r="B208" s="49"/>
      <c r="F208" s="31"/>
      <c r="H208" s="28"/>
      <c r="I208" s="31"/>
      <c r="J208" s="31"/>
      <c r="K208" s="31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</row>
    <row r="209" spans="1:29" ht="15.75">
      <c r="A209" s="50"/>
      <c r="B209" s="49"/>
      <c r="F209" s="31"/>
      <c r="H209" s="28"/>
      <c r="I209" s="31"/>
      <c r="J209" s="31"/>
      <c r="K209" s="31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</row>
    <row r="210" spans="1:29" ht="15.75">
      <c r="A210" s="50"/>
      <c r="B210" s="49"/>
      <c r="F210" s="31"/>
      <c r="H210" s="28"/>
      <c r="I210" s="31"/>
      <c r="J210" s="31"/>
      <c r="K210" s="31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</row>
    <row r="211" spans="1:29" ht="15.75">
      <c r="A211" s="50"/>
      <c r="B211" s="49"/>
      <c r="F211" s="31"/>
      <c r="H211" s="28"/>
      <c r="I211" s="31"/>
      <c r="J211" s="31"/>
      <c r="K211" s="31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</row>
    <row r="212" spans="1:29" ht="15.75">
      <c r="A212" s="50"/>
      <c r="B212" s="49"/>
      <c r="F212" s="31"/>
      <c r="H212" s="28"/>
      <c r="I212" s="31"/>
      <c r="J212" s="31"/>
      <c r="K212" s="31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</row>
    <row r="213" spans="1:29" ht="15.75">
      <c r="A213" s="50"/>
      <c r="B213" s="49"/>
      <c r="F213" s="31"/>
      <c r="H213" s="28"/>
      <c r="I213" s="31"/>
      <c r="J213" s="31"/>
      <c r="K213" s="31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</row>
    <row r="214" spans="1:29" ht="15.75">
      <c r="A214" s="50"/>
      <c r="B214" s="49"/>
      <c r="F214" s="31"/>
      <c r="H214" s="28"/>
      <c r="I214" s="31"/>
      <c r="J214" s="31"/>
      <c r="K214" s="31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</row>
    <row r="215" spans="1:29" ht="15.75">
      <c r="A215" s="50"/>
      <c r="B215" s="49"/>
      <c r="F215" s="31"/>
      <c r="H215" s="28"/>
      <c r="I215" s="31"/>
      <c r="J215" s="31"/>
      <c r="K215" s="31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</row>
    <row r="216" spans="1:29" ht="15.75">
      <c r="A216" s="50"/>
      <c r="B216" s="49"/>
      <c r="F216" s="31"/>
      <c r="H216" s="28"/>
      <c r="I216" s="31"/>
      <c r="J216" s="31"/>
      <c r="K216" s="31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</row>
    <row r="217" spans="1:29" ht="15.75">
      <c r="A217" s="50"/>
      <c r="B217" s="49"/>
      <c r="F217" s="31"/>
      <c r="H217" s="28"/>
      <c r="I217" s="31"/>
      <c r="J217" s="31"/>
      <c r="K217" s="31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</row>
    <row r="218" spans="1:29" ht="15.75">
      <c r="A218" s="50"/>
      <c r="B218" s="49"/>
      <c r="F218" s="31"/>
      <c r="H218" s="28"/>
      <c r="I218" s="31"/>
      <c r="J218" s="31"/>
      <c r="K218" s="31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</row>
    <row r="219" spans="1:29" ht="15.75">
      <c r="A219" s="50"/>
      <c r="B219" s="49"/>
      <c r="F219" s="31"/>
      <c r="H219" s="28"/>
      <c r="I219" s="31"/>
      <c r="J219" s="31"/>
      <c r="K219" s="31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</row>
    <row r="220" spans="1:29" ht="15.75">
      <c r="A220" s="50"/>
      <c r="B220" s="49"/>
      <c r="F220" s="31"/>
      <c r="H220" s="28"/>
      <c r="I220" s="31"/>
      <c r="J220" s="31"/>
      <c r="K220" s="31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</row>
    <row r="221" spans="1:29" ht="15.75">
      <c r="A221" s="50"/>
      <c r="B221" s="49"/>
      <c r="F221" s="31"/>
      <c r="H221" s="28"/>
      <c r="I221" s="31"/>
      <c r="J221" s="31"/>
      <c r="K221" s="31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</row>
    <row r="222" spans="1:29" ht="15.75">
      <c r="A222" s="50"/>
      <c r="B222" s="49"/>
      <c r="F222" s="31"/>
      <c r="H222" s="28"/>
      <c r="I222" s="31"/>
      <c r="J222" s="31"/>
      <c r="K222" s="31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</row>
    <row r="223" spans="1:29" ht="15.75">
      <c r="A223" s="50"/>
      <c r="B223" s="49"/>
      <c r="F223" s="31"/>
      <c r="H223" s="28"/>
      <c r="I223" s="31"/>
      <c r="J223" s="31"/>
      <c r="K223" s="31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</row>
    <row r="224" spans="1:29" ht="15.75">
      <c r="A224" s="50"/>
      <c r="B224" s="49"/>
      <c r="F224" s="31"/>
      <c r="H224" s="28"/>
      <c r="I224" s="31"/>
      <c r="J224" s="31"/>
      <c r="K224" s="31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</row>
    <row r="225" spans="1:29" ht="15.75">
      <c r="A225" s="50"/>
      <c r="B225" s="49"/>
      <c r="F225" s="31"/>
      <c r="H225" s="28"/>
      <c r="I225" s="31"/>
      <c r="J225" s="31"/>
      <c r="K225" s="31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</row>
    <row r="226" spans="1:29" ht="15.75">
      <c r="A226" s="50"/>
      <c r="B226" s="49"/>
      <c r="F226" s="31"/>
      <c r="H226" s="28"/>
      <c r="I226" s="31"/>
      <c r="J226" s="31"/>
      <c r="K226" s="31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</row>
    <row r="227" spans="1:29" ht="15.75">
      <c r="A227" s="50"/>
      <c r="B227" s="49"/>
      <c r="F227" s="31"/>
      <c r="H227" s="28"/>
      <c r="I227" s="31"/>
      <c r="J227" s="31"/>
      <c r="K227" s="31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</row>
    <row r="228" spans="1:29" ht="15.75">
      <c r="A228" s="50"/>
      <c r="B228" s="49"/>
      <c r="F228" s="31"/>
      <c r="H228" s="28"/>
      <c r="I228" s="31"/>
      <c r="J228" s="31"/>
      <c r="K228" s="31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</row>
    <row r="229" spans="1:29" ht="15.75">
      <c r="A229" s="50"/>
      <c r="B229" s="49"/>
      <c r="F229" s="31"/>
      <c r="H229" s="28"/>
      <c r="I229" s="31"/>
      <c r="J229" s="31"/>
      <c r="K229" s="31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</row>
    <row r="230" spans="1:29" ht="15.75">
      <c r="A230" s="50"/>
      <c r="B230" s="49"/>
      <c r="F230" s="31"/>
      <c r="H230" s="28"/>
      <c r="I230" s="31"/>
      <c r="J230" s="31"/>
      <c r="K230" s="31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</row>
    <row r="231" spans="1:29" ht="15.75">
      <c r="A231" s="50"/>
      <c r="B231" s="49"/>
      <c r="F231" s="31"/>
      <c r="H231" s="28"/>
      <c r="I231" s="31"/>
      <c r="J231" s="31"/>
      <c r="K231" s="31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</row>
    <row r="232" spans="1:29" ht="15.75">
      <c r="A232" s="50"/>
      <c r="B232" s="49"/>
      <c r="F232" s="31"/>
      <c r="H232" s="28"/>
      <c r="I232" s="31"/>
      <c r="J232" s="31"/>
      <c r="K232" s="31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</row>
    <row r="233" spans="1:29" ht="15.75">
      <c r="A233" s="50"/>
      <c r="B233" s="49"/>
      <c r="F233" s="31"/>
      <c r="H233" s="28"/>
      <c r="I233" s="31"/>
      <c r="J233" s="31"/>
      <c r="K233" s="31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</row>
    <row r="234" spans="1:29" ht="15.75">
      <c r="A234" s="50"/>
      <c r="B234" s="49"/>
      <c r="F234" s="31"/>
      <c r="H234" s="28"/>
      <c r="I234" s="31"/>
      <c r="J234" s="31"/>
      <c r="K234" s="31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</row>
    <row r="235" spans="1:29" ht="15.75">
      <c r="A235" s="50"/>
      <c r="B235" s="49"/>
      <c r="F235" s="31"/>
      <c r="H235" s="28"/>
      <c r="I235" s="31"/>
      <c r="J235" s="31"/>
      <c r="K235" s="31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</row>
    <row r="236" spans="1:29" ht="15.75">
      <c r="A236" s="50"/>
      <c r="B236" s="49"/>
      <c r="F236" s="31"/>
      <c r="H236" s="28"/>
      <c r="I236" s="31"/>
      <c r="J236" s="31"/>
      <c r="K236" s="31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</row>
    <row r="237" spans="1:29" ht="15.75">
      <c r="A237" s="50"/>
      <c r="B237" s="49"/>
      <c r="F237" s="31"/>
      <c r="H237" s="28"/>
      <c r="I237" s="31"/>
      <c r="J237" s="31"/>
      <c r="K237" s="31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</row>
    <row r="238" spans="1:29" ht="15.75">
      <c r="A238" s="50"/>
      <c r="B238" s="49"/>
      <c r="F238" s="31"/>
      <c r="H238" s="28"/>
      <c r="I238" s="31"/>
      <c r="J238" s="31"/>
      <c r="K238" s="31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</row>
    <row r="239" spans="1:29" ht="15.75">
      <c r="A239" s="50"/>
      <c r="B239" s="49"/>
      <c r="F239" s="31"/>
      <c r="H239" s="28"/>
      <c r="I239" s="31"/>
      <c r="J239" s="31"/>
      <c r="K239" s="31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</row>
    <row r="240" spans="1:29" ht="15.75">
      <c r="A240" s="50"/>
      <c r="B240" s="49"/>
      <c r="F240" s="31"/>
      <c r="H240" s="28"/>
      <c r="I240" s="31"/>
      <c r="J240" s="31"/>
      <c r="K240" s="31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</row>
    <row r="241" spans="1:29" ht="15.75">
      <c r="A241" s="50"/>
      <c r="B241" s="49"/>
      <c r="F241" s="31"/>
      <c r="H241" s="28"/>
      <c r="I241" s="31"/>
      <c r="J241" s="31"/>
      <c r="K241" s="31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</row>
    <row r="242" spans="1:29" ht="15.75">
      <c r="A242" s="50"/>
      <c r="B242" s="49"/>
      <c r="F242" s="31"/>
      <c r="H242" s="28"/>
      <c r="I242" s="31"/>
      <c r="J242" s="31"/>
      <c r="K242" s="31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</row>
    <row r="243" spans="1:29" ht="15.75">
      <c r="A243" s="50"/>
      <c r="B243" s="49"/>
      <c r="F243" s="31"/>
      <c r="H243" s="28"/>
      <c r="I243" s="31"/>
      <c r="J243" s="31"/>
      <c r="K243" s="31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</row>
    <row r="244" spans="1:29" ht="15.75">
      <c r="A244" s="50"/>
      <c r="B244" s="49"/>
      <c r="F244" s="31"/>
      <c r="H244" s="28"/>
      <c r="I244" s="31"/>
      <c r="J244" s="31"/>
      <c r="K244" s="31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</row>
    <row r="245" spans="1:29" ht="15.75">
      <c r="A245" s="50"/>
      <c r="B245" s="49"/>
      <c r="F245" s="31"/>
      <c r="H245" s="28"/>
      <c r="I245" s="31"/>
      <c r="J245" s="31"/>
      <c r="K245" s="31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</row>
    <row r="246" spans="1:29" ht="15.75">
      <c r="A246" s="50"/>
      <c r="B246" s="49"/>
      <c r="F246" s="31"/>
      <c r="H246" s="28"/>
      <c r="I246" s="31"/>
      <c r="J246" s="31"/>
      <c r="K246" s="31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</row>
    <row r="247" spans="1:29" ht="15.75">
      <c r="A247" s="50"/>
      <c r="B247" s="49"/>
      <c r="F247" s="31"/>
      <c r="H247" s="28"/>
      <c r="I247" s="31"/>
      <c r="J247" s="31"/>
      <c r="K247" s="31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</row>
    <row r="248" spans="1:29" ht="15.75">
      <c r="A248" s="50"/>
      <c r="B248" s="49"/>
      <c r="F248" s="31"/>
      <c r="H248" s="28"/>
      <c r="I248" s="31"/>
      <c r="J248" s="31"/>
      <c r="K248" s="31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</row>
    <row r="249" spans="1:29" ht="15.75">
      <c r="A249" s="50"/>
      <c r="B249" s="49"/>
      <c r="F249" s="31"/>
      <c r="H249" s="28"/>
      <c r="I249" s="31"/>
      <c r="J249" s="31"/>
      <c r="K249" s="31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</row>
    <row r="250" spans="1:29" ht="15.75">
      <c r="A250" s="50"/>
      <c r="B250" s="49"/>
      <c r="F250" s="31"/>
      <c r="H250" s="28"/>
      <c r="I250" s="31"/>
      <c r="J250" s="31"/>
      <c r="K250" s="31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</row>
    <row r="251" spans="1:29" ht="15.75">
      <c r="A251" s="50"/>
      <c r="B251" s="49"/>
      <c r="F251" s="31"/>
      <c r="H251" s="28"/>
      <c r="I251" s="31"/>
      <c r="J251" s="31"/>
      <c r="K251" s="31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</row>
    <row r="252" spans="1:29" ht="15.75">
      <c r="A252" s="50"/>
      <c r="B252" s="49"/>
      <c r="F252" s="31"/>
      <c r="H252" s="28"/>
      <c r="I252" s="31"/>
      <c r="J252" s="31"/>
      <c r="K252" s="31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</row>
    <row r="253" spans="1:29" ht="15.75">
      <c r="A253" s="50"/>
      <c r="B253" s="49"/>
      <c r="F253" s="31"/>
      <c r="H253" s="28"/>
      <c r="I253" s="31"/>
      <c r="J253" s="31"/>
      <c r="K253" s="31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</row>
    <row r="254" spans="1:29" ht="15.75">
      <c r="A254" s="50"/>
      <c r="B254" s="49"/>
      <c r="F254" s="31"/>
      <c r="H254" s="28"/>
      <c r="I254" s="31"/>
      <c r="J254" s="31"/>
      <c r="K254" s="31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</row>
    <row r="255" spans="1:29" ht="15.75">
      <c r="A255" s="50"/>
      <c r="B255" s="49"/>
      <c r="F255" s="31"/>
      <c r="H255" s="28"/>
      <c r="I255" s="31"/>
      <c r="J255" s="31"/>
      <c r="K255" s="31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</row>
    <row r="256" spans="1:29" ht="15.75">
      <c r="A256" s="50"/>
      <c r="B256" s="49"/>
      <c r="F256" s="31"/>
      <c r="H256" s="28"/>
      <c r="I256" s="31"/>
      <c r="J256" s="31"/>
      <c r="K256" s="31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</row>
    <row r="257" spans="1:29" ht="15.75">
      <c r="A257" s="50"/>
      <c r="B257" s="49"/>
      <c r="F257" s="31"/>
      <c r="H257" s="28"/>
      <c r="I257" s="31"/>
      <c r="J257" s="31"/>
      <c r="K257" s="31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</row>
    <row r="258" spans="1:29" ht="15.75">
      <c r="A258" s="50"/>
      <c r="B258" s="49"/>
      <c r="F258" s="31"/>
      <c r="H258" s="28"/>
      <c r="I258" s="31"/>
      <c r="J258" s="31"/>
      <c r="K258" s="31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</row>
    <row r="259" spans="1:29" ht="15.75">
      <c r="A259" s="50"/>
      <c r="B259" s="49"/>
      <c r="F259" s="31"/>
      <c r="H259" s="28"/>
      <c r="I259" s="31"/>
      <c r="J259" s="31"/>
      <c r="K259" s="31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</row>
    <row r="260" spans="1:29" ht="15.75">
      <c r="A260" s="50"/>
      <c r="B260" s="49"/>
      <c r="F260" s="31"/>
      <c r="H260" s="28"/>
      <c r="I260" s="31"/>
      <c r="J260" s="31"/>
      <c r="K260" s="31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</row>
    <row r="261" spans="1:29" ht="15.75">
      <c r="A261" s="50"/>
      <c r="B261" s="49"/>
      <c r="F261" s="31"/>
      <c r="H261" s="28"/>
      <c r="I261" s="31"/>
      <c r="J261" s="31"/>
      <c r="K261" s="31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</row>
    <row r="262" spans="1:29" ht="15.75">
      <c r="A262" s="50"/>
      <c r="B262" s="49"/>
      <c r="F262" s="31"/>
      <c r="H262" s="28"/>
      <c r="I262" s="31"/>
      <c r="J262" s="31"/>
      <c r="K262" s="31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</row>
    <row r="263" spans="1:29" ht="15.75">
      <c r="A263" s="50"/>
      <c r="B263" s="49"/>
      <c r="F263" s="31"/>
      <c r="H263" s="28"/>
      <c r="I263" s="31"/>
      <c r="J263" s="31"/>
      <c r="K263" s="31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</row>
    <row r="264" spans="1:29" ht="15.75">
      <c r="A264" s="50"/>
      <c r="B264" s="49"/>
      <c r="F264" s="31"/>
      <c r="H264" s="28"/>
      <c r="I264" s="31"/>
      <c r="J264" s="31"/>
      <c r="K264" s="31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</row>
    <row r="265" spans="1:29" ht="15.75">
      <c r="A265" s="50"/>
      <c r="B265" s="49"/>
      <c r="F265" s="31"/>
      <c r="H265" s="28"/>
      <c r="I265" s="31"/>
      <c r="J265" s="31"/>
      <c r="K265" s="31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</row>
    <row r="266" spans="1:29" ht="15.75">
      <c r="A266" s="50"/>
      <c r="B266" s="49"/>
      <c r="F266" s="31"/>
      <c r="H266" s="28"/>
      <c r="I266" s="31"/>
      <c r="J266" s="31"/>
      <c r="K266" s="31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</row>
    <row r="267" spans="1:29" ht="15.75">
      <c r="A267" s="50"/>
      <c r="B267" s="49"/>
      <c r="F267" s="31"/>
      <c r="H267" s="28"/>
      <c r="I267" s="31"/>
      <c r="J267" s="31"/>
      <c r="K267" s="31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</row>
    <row r="268" spans="1:29" ht="15.75">
      <c r="A268" s="50"/>
      <c r="B268" s="49"/>
      <c r="F268" s="31"/>
      <c r="H268" s="28"/>
      <c r="I268" s="31"/>
      <c r="J268" s="31"/>
      <c r="K268" s="31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</row>
    <row r="269" spans="1:29" ht="15.75">
      <c r="A269" s="50"/>
      <c r="B269" s="49"/>
      <c r="F269" s="31"/>
      <c r="H269" s="28"/>
      <c r="I269" s="31"/>
      <c r="J269" s="31"/>
      <c r="K269" s="31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</row>
    <row r="270" spans="1:29" ht="15.75">
      <c r="A270" s="50"/>
      <c r="B270" s="49"/>
      <c r="F270" s="31"/>
      <c r="H270" s="28"/>
      <c r="I270" s="31"/>
      <c r="J270" s="31"/>
      <c r="K270" s="31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</row>
    <row r="271" spans="1:29" ht="15.75">
      <c r="A271" s="50"/>
      <c r="B271" s="49"/>
      <c r="F271" s="31"/>
      <c r="H271" s="28"/>
      <c r="I271" s="31"/>
      <c r="J271" s="31"/>
      <c r="K271" s="31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</row>
    <row r="272" spans="1:29" ht="15.75">
      <c r="A272" s="50"/>
      <c r="B272" s="49"/>
      <c r="F272" s="31"/>
      <c r="H272" s="28"/>
      <c r="I272" s="31"/>
      <c r="J272" s="31"/>
      <c r="K272" s="31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</row>
    <row r="273" spans="1:29" ht="15.75">
      <c r="A273" s="50"/>
      <c r="B273" s="49"/>
      <c r="F273" s="31"/>
      <c r="H273" s="28"/>
      <c r="I273" s="31"/>
      <c r="J273" s="31"/>
      <c r="K273" s="31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</row>
    <row r="274" spans="1:29" ht="15.75">
      <c r="A274" s="50"/>
      <c r="B274" s="49"/>
      <c r="F274" s="31"/>
      <c r="H274" s="28"/>
      <c r="I274" s="31"/>
      <c r="J274" s="31"/>
      <c r="K274" s="31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</row>
    <row r="275" spans="1:29" ht="15.75">
      <c r="A275" s="50"/>
      <c r="B275" s="49"/>
      <c r="F275" s="31"/>
      <c r="H275" s="28"/>
      <c r="I275" s="31"/>
      <c r="J275" s="31"/>
      <c r="K275" s="31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</row>
    <row r="276" spans="1:29" ht="15.75">
      <c r="A276" s="50"/>
      <c r="B276" s="49"/>
      <c r="F276" s="31"/>
      <c r="H276" s="28"/>
      <c r="I276" s="31"/>
      <c r="J276" s="31"/>
      <c r="K276" s="31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</row>
    <row r="277" spans="1:29" ht="15.75">
      <c r="A277" s="50"/>
      <c r="B277" s="49"/>
      <c r="F277" s="31"/>
      <c r="H277" s="28"/>
      <c r="I277" s="31"/>
      <c r="J277" s="31"/>
      <c r="K277" s="31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</row>
    <row r="278" spans="1:29" ht="15.75">
      <c r="A278" s="50"/>
      <c r="B278" s="49"/>
      <c r="F278" s="31"/>
      <c r="H278" s="28"/>
      <c r="I278" s="31"/>
      <c r="J278" s="31"/>
      <c r="K278" s="31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</row>
    <row r="279" spans="1:29" ht="15.75">
      <c r="A279" s="50"/>
      <c r="B279" s="49"/>
      <c r="F279" s="31"/>
      <c r="H279" s="28"/>
      <c r="I279" s="31"/>
      <c r="J279" s="31"/>
      <c r="K279" s="31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</row>
    <row r="280" spans="1:29" ht="15.75">
      <c r="A280" s="50"/>
      <c r="B280" s="49"/>
      <c r="F280" s="31"/>
      <c r="H280" s="28"/>
      <c r="I280" s="31"/>
      <c r="J280" s="31"/>
      <c r="K280" s="31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</row>
    <row r="281" spans="1:29" ht="15.75">
      <c r="A281" s="50"/>
      <c r="B281" s="49"/>
      <c r="F281" s="31"/>
      <c r="H281" s="28"/>
      <c r="I281" s="31"/>
      <c r="J281" s="31"/>
      <c r="K281" s="31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</row>
    <row r="282" spans="1:29" ht="15.75">
      <c r="A282" s="50"/>
      <c r="B282" s="49"/>
      <c r="F282" s="31"/>
      <c r="H282" s="28"/>
      <c r="I282" s="31"/>
      <c r="J282" s="31"/>
      <c r="K282" s="31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</row>
    <row r="283" spans="1:29" ht="15.75">
      <c r="A283" s="50"/>
      <c r="B283" s="49"/>
      <c r="F283" s="31"/>
      <c r="H283" s="28"/>
      <c r="I283" s="31"/>
      <c r="J283" s="31"/>
      <c r="K283" s="31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</row>
    <row r="284" spans="1:29" ht="15.75">
      <c r="A284" s="50"/>
      <c r="B284" s="49"/>
      <c r="F284" s="31"/>
      <c r="H284" s="28"/>
      <c r="I284" s="31"/>
      <c r="J284" s="31"/>
      <c r="K284" s="31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</row>
    <row r="285" spans="1:29" ht="15.75">
      <c r="A285" s="50"/>
      <c r="B285" s="49"/>
      <c r="F285" s="31"/>
      <c r="H285" s="28"/>
      <c r="I285" s="31"/>
      <c r="J285" s="31"/>
      <c r="K285" s="31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</row>
    <row r="286" spans="1:29" ht="15.75">
      <c r="A286" s="50"/>
      <c r="B286" s="49"/>
      <c r="F286" s="31"/>
      <c r="H286" s="28"/>
      <c r="I286" s="31"/>
      <c r="J286" s="31"/>
      <c r="K286" s="31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</row>
    <row r="287" spans="1:29" ht="15.75">
      <c r="A287" s="50"/>
      <c r="B287" s="49"/>
      <c r="F287" s="31"/>
      <c r="H287" s="28"/>
      <c r="I287" s="31"/>
      <c r="J287" s="31"/>
      <c r="K287" s="31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</row>
    <row r="288" spans="1:29" ht="15.75">
      <c r="A288" s="50"/>
      <c r="B288" s="49"/>
      <c r="F288" s="31"/>
      <c r="H288" s="28"/>
      <c r="I288" s="31"/>
      <c r="J288" s="31"/>
      <c r="K288" s="31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</row>
    <row r="289" spans="1:29" ht="15.75">
      <c r="A289" s="50"/>
      <c r="B289" s="49"/>
      <c r="F289" s="31"/>
      <c r="H289" s="28"/>
      <c r="I289" s="31"/>
      <c r="J289" s="31"/>
      <c r="K289" s="31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</row>
    <row r="290" spans="1:29" ht="15.75">
      <c r="A290" s="50"/>
      <c r="B290" s="49"/>
      <c r="F290" s="31"/>
      <c r="H290" s="28"/>
      <c r="I290" s="31"/>
      <c r="J290" s="31"/>
      <c r="K290" s="31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</row>
    <row r="291" spans="1:29" ht="15.75">
      <c r="A291" s="50"/>
      <c r="B291" s="49"/>
      <c r="F291" s="31"/>
      <c r="H291" s="28"/>
      <c r="I291" s="31"/>
      <c r="J291" s="31"/>
      <c r="K291" s="31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</row>
    <row r="292" spans="1:29" ht="15.75">
      <c r="A292" s="50"/>
      <c r="B292" s="49"/>
      <c r="F292" s="31"/>
      <c r="H292" s="28"/>
      <c r="I292" s="31"/>
      <c r="J292" s="31"/>
      <c r="K292" s="31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</row>
    <row r="293" spans="1:29" ht="15.75">
      <c r="A293" s="50"/>
      <c r="B293" s="49"/>
      <c r="F293" s="31"/>
      <c r="H293" s="28"/>
      <c r="I293" s="31"/>
      <c r="J293" s="31"/>
      <c r="K293" s="31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</row>
    <row r="294" spans="1:29" ht="15.75">
      <c r="A294" s="50"/>
      <c r="B294" s="49"/>
      <c r="F294" s="31"/>
      <c r="H294" s="28"/>
      <c r="I294" s="31"/>
      <c r="J294" s="31"/>
      <c r="K294" s="31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</row>
    <row r="295" spans="1:29" ht="15.75">
      <c r="A295" s="50"/>
      <c r="B295" s="49"/>
      <c r="F295" s="31"/>
      <c r="H295" s="28"/>
      <c r="I295" s="31"/>
      <c r="J295" s="31"/>
      <c r="K295" s="31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</row>
    <row r="296" spans="1:29" ht="15.75">
      <c r="A296" s="50"/>
      <c r="B296" s="49"/>
      <c r="F296" s="31"/>
      <c r="H296" s="28"/>
      <c r="I296" s="31"/>
      <c r="J296" s="31"/>
      <c r="K296" s="31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</row>
    <row r="297" spans="1:29" ht="15.75">
      <c r="A297" s="50"/>
      <c r="B297" s="49"/>
      <c r="F297" s="31"/>
      <c r="H297" s="28"/>
      <c r="I297" s="31"/>
      <c r="J297" s="31"/>
      <c r="K297" s="31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</row>
    <row r="298" spans="1:29" ht="15.75">
      <c r="A298" s="50"/>
      <c r="B298" s="49"/>
      <c r="F298" s="31"/>
      <c r="H298" s="28"/>
      <c r="I298" s="31"/>
      <c r="J298" s="31"/>
      <c r="K298" s="31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</row>
    <row r="299" spans="1:29" ht="15.75">
      <c r="A299" s="50"/>
      <c r="B299" s="49"/>
      <c r="F299" s="31"/>
      <c r="H299" s="28"/>
      <c r="I299" s="31"/>
      <c r="J299" s="31"/>
      <c r="K299" s="31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</row>
    <row r="300" spans="1:29" ht="15.75">
      <c r="A300" s="50"/>
      <c r="B300" s="49"/>
      <c r="F300" s="31"/>
      <c r="H300" s="28"/>
      <c r="I300" s="31"/>
      <c r="J300" s="31"/>
      <c r="K300" s="31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</row>
    <row r="301" spans="1:29" ht="15.75">
      <c r="A301" s="50"/>
      <c r="B301" s="49"/>
      <c r="F301" s="31"/>
      <c r="H301" s="28"/>
      <c r="I301" s="31"/>
      <c r="J301" s="31"/>
      <c r="K301" s="31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</row>
    <row r="302" spans="1:29" ht="15.75">
      <c r="A302" s="50"/>
      <c r="B302" s="49"/>
      <c r="F302" s="31"/>
      <c r="H302" s="28"/>
      <c r="I302" s="31"/>
      <c r="J302" s="31"/>
      <c r="K302" s="31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</row>
    <row r="303" spans="1:29" ht="15.75">
      <c r="A303" s="50"/>
      <c r="B303" s="49"/>
      <c r="F303" s="31"/>
      <c r="H303" s="28"/>
      <c r="I303" s="31"/>
      <c r="J303" s="31"/>
      <c r="K303" s="31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</row>
    <row r="304" spans="1:29" ht="15.75">
      <c r="A304" s="50"/>
      <c r="B304" s="49"/>
      <c r="F304" s="31"/>
      <c r="H304" s="28"/>
      <c r="I304" s="31"/>
      <c r="J304" s="31"/>
      <c r="K304" s="31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</row>
    <row r="305" spans="1:29" ht="15.75">
      <c r="A305" s="50"/>
      <c r="B305" s="49"/>
      <c r="F305" s="31"/>
      <c r="H305" s="28"/>
      <c r="I305" s="31"/>
      <c r="J305" s="31"/>
      <c r="K305" s="31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</row>
    <row r="306" spans="1:29" ht="15.75">
      <c r="A306" s="50"/>
      <c r="B306" s="49"/>
      <c r="F306" s="31"/>
      <c r="H306" s="28"/>
      <c r="I306" s="31"/>
      <c r="J306" s="31"/>
      <c r="K306" s="31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</row>
    <row r="307" spans="1:29" ht="15.75">
      <c r="A307" s="50"/>
      <c r="B307" s="49"/>
      <c r="F307" s="31"/>
      <c r="H307" s="28"/>
      <c r="I307" s="31"/>
      <c r="J307" s="31"/>
      <c r="K307" s="31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</row>
    <row r="308" spans="1:29" ht="15.75">
      <c r="A308" s="50"/>
      <c r="B308" s="49"/>
      <c r="F308" s="31"/>
      <c r="H308" s="28"/>
      <c r="I308" s="31"/>
      <c r="J308" s="31"/>
      <c r="K308" s="31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</row>
    <row r="309" spans="1:29" ht="15.75">
      <c r="A309" s="50"/>
      <c r="B309" s="49"/>
      <c r="F309" s="31"/>
      <c r="H309" s="28"/>
      <c r="I309" s="31"/>
      <c r="J309" s="31"/>
      <c r="K309" s="31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</row>
    <row r="310" spans="1:29" ht="15.75">
      <c r="A310" s="50"/>
      <c r="B310" s="49"/>
      <c r="F310" s="31"/>
      <c r="H310" s="28"/>
      <c r="I310" s="31"/>
      <c r="J310" s="31"/>
      <c r="K310" s="31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</row>
    <row r="311" spans="1:29" ht="15.75">
      <c r="A311" s="50"/>
      <c r="B311" s="49"/>
      <c r="F311" s="31"/>
      <c r="H311" s="28"/>
      <c r="I311" s="31"/>
      <c r="J311" s="31"/>
      <c r="K311" s="31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</row>
    <row r="312" spans="1:29" ht="15.75">
      <c r="A312" s="50"/>
      <c r="B312" s="49"/>
      <c r="F312" s="31"/>
      <c r="H312" s="28"/>
      <c r="I312" s="31"/>
      <c r="J312" s="31"/>
      <c r="K312" s="31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</row>
    <row r="313" spans="1:29" ht="15.75">
      <c r="A313" s="50"/>
      <c r="B313" s="49"/>
      <c r="F313" s="31"/>
      <c r="H313" s="28"/>
      <c r="I313" s="31"/>
      <c r="J313" s="31"/>
      <c r="K313" s="31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</row>
    <row r="314" spans="1:29" ht="15.75">
      <c r="A314" s="50"/>
      <c r="B314" s="49"/>
      <c r="F314" s="31"/>
      <c r="H314" s="28"/>
      <c r="I314" s="31"/>
      <c r="J314" s="31"/>
      <c r="K314" s="31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</row>
    <row r="315" spans="1:29" ht="15.75">
      <c r="A315" s="50"/>
      <c r="B315" s="49"/>
      <c r="F315" s="31"/>
      <c r="H315" s="28"/>
      <c r="I315" s="31"/>
      <c r="J315" s="31"/>
      <c r="K315" s="31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</row>
    <row r="316" spans="1:29" ht="15.75">
      <c r="A316" s="50"/>
      <c r="B316" s="49"/>
      <c r="F316" s="31"/>
      <c r="H316" s="28"/>
      <c r="I316" s="31"/>
      <c r="J316" s="31"/>
      <c r="K316" s="31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</row>
    <row r="317" spans="1:29" ht="15.75">
      <c r="A317" s="50"/>
      <c r="B317" s="49"/>
      <c r="F317" s="31"/>
      <c r="H317" s="28"/>
      <c r="I317" s="31"/>
      <c r="J317" s="31"/>
      <c r="K317" s="31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</row>
    <row r="318" spans="1:29" ht="15.75">
      <c r="A318" s="50"/>
      <c r="B318" s="49"/>
      <c r="F318" s="31"/>
      <c r="H318" s="28"/>
      <c r="I318" s="31"/>
      <c r="J318" s="31"/>
      <c r="K318" s="31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</row>
    <row r="319" spans="1:29" ht="15.75">
      <c r="A319" s="50"/>
      <c r="B319" s="49"/>
      <c r="F319" s="31"/>
      <c r="H319" s="28"/>
      <c r="I319" s="31"/>
      <c r="J319" s="31"/>
      <c r="K319" s="31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</row>
    <row r="320" spans="1:29" ht="15.75">
      <c r="A320" s="50"/>
      <c r="B320" s="49"/>
      <c r="F320" s="31"/>
      <c r="H320" s="28"/>
      <c r="I320" s="31"/>
      <c r="J320" s="31"/>
      <c r="K320" s="31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</row>
    <row r="321" spans="1:29" ht="15.75">
      <c r="A321" s="50"/>
      <c r="B321" s="49"/>
      <c r="F321" s="31"/>
      <c r="H321" s="28"/>
      <c r="I321" s="31"/>
      <c r="J321" s="31"/>
      <c r="K321" s="31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</row>
    <row r="322" spans="1:29" ht="15.75">
      <c r="A322" s="50"/>
      <c r="B322" s="49"/>
      <c r="F322" s="31"/>
      <c r="H322" s="28"/>
      <c r="I322" s="31"/>
      <c r="J322" s="31"/>
      <c r="K322" s="31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</row>
    <row r="323" spans="1:29" ht="15.75">
      <c r="A323" s="50"/>
      <c r="B323" s="49"/>
      <c r="F323" s="31"/>
      <c r="H323" s="28"/>
      <c r="I323" s="31"/>
      <c r="J323" s="31"/>
      <c r="K323" s="31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  <c r="AA323" s="28"/>
      <c r="AB323" s="28"/>
      <c r="AC323" s="28"/>
    </row>
    <row r="324" spans="1:29" ht="15.75">
      <c r="A324" s="50"/>
      <c r="B324" s="49"/>
      <c r="F324" s="31"/>
      <c r="H324" s="28"/>
      <c r="I324" s="31"/>
      <c r="J324" s="31"/>
      <c r="K324" s="31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</row>
    <row r="325" spans="1:29" ht="15.75">
      <c r="A325" s="50"/>
      <c r="B325" s="49"/>
      <c r="F325" s="31"/>
      <c r="H325" s="28"/>
      <c r="I325" s="31"/>
      <c r="J325" s="31"/>
      <c r="K325" s="31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</row>
    <row r="326" spans="1:29" ht="15.75">
      <c r="A326" s="50"/>
      <c r="B326" s="49"/>
      <c r="F326" s="31"/>
      <c r="H326" s="28"/>
      <c r="I326" s="31"/>
      <c r="J326" s="31"/>
      <c r="K326" s="31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</row>
    <row r="327" spans="1:29" ht="15.75">
      <c r="A327" s="50"/>
      <c r="B327" s="49"/>
      <c r="F327" s="31"/>
      <c r="H327" s="28"/>
      <c r="I327" s="31"/>
      <c r="J327" s="31"/>
      <c r="K327" s="31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</row>
    <row r="328" spans="1:29" ht="15.75">
      <c r="A328" s="50"/>
      <c r="B328" s="49"/>
      <c r="F328" s="31"/>
      <c r="H328" s="28"/>
      <c r="I328" s="31"/>
      <c r="J328" s="31"/>
      <c r="K328" s="31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</row>
    <row r="329" spans="1:29" ht="15.75">
      <c r="A329" s="50"/>
      <c r="B329" s="49"/>
      <c r="F329" s="31"/>
      <c r="H329" s="28"/>
      <c r="I329" s="31"/>
      <c r="J329" s="31"/>
      <c r="K329" s="31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  <c r="AA329" s="28"/>
      <c r="AB329" s="28"/>
      <c r="AC329" s="28"/>
    </row>
    <row r="330" spans="1:29" ht="15.75">
      <c r="A330" s="50"/>
      <c r="B330" s="49"/>
      <c r="F330" s="31"/>
      <c r="H330" s="28"/>
      <c r="I330" s="31"/>
      <c r="J330" s="31"/>
      <c r="K330" s="31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  <c r="AA330" s="28"/>
      <c r="AB330" s="28"/>
      <c r="AC330" s="28"/>
    </row>
    <row r="331" spans="1:29" ht="15.75">
      <c r="A331" s="50"/>
      <c r="B331" s="49"/>
      <c r="F331" s="31"/>
      <c r="H331" s="28"/>
      <c r="I331" s="31"/>
      <c r="J331" s="31"/>
      <c r="K331" s="31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</row>
    <row r="332" spans="1:29" ht="15.75">
      <c r="A332" s="50"/>
      <c r="B332" s="49"/>
      <c r="F332" s="31"/>
      <c r="H332" s="28"/>
      <c r="I332" s="31"/>
      <c r="J332" s="31"/>
      <c r="K332" s="31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</row>
    <row r="333" spans="1:29" ht="15.75">
      <c r="A333" s="50"/>
      <c r="B333" s="49"/>
      <c r="F333" s="31"/>
      <c r="H333" s="28"/>
      <c r="I333" s="31"/>
      <c r="J333" s="31"/>
      <c r="K333" s="31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</row>
    <row r="334" spans="1:29" ht="15.75">
      <c r="A334" s="50"/>
      <c r="B334" s="49"/>
      <c r="F334" s="31"/>
      <c r="H334" s="28"/>
      <c r="I334" s="31"/>
      <c r="J334" s="31"/>
      <c r="K334" s="31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  <c r="AA334" s="28"/>
      <c r="AB334" s="28"/>
      <c r="AC334" s="28"/>
    </row>
    <row r="335" spans="1:29" ht="15.75">
      <c r="A335" s="50"/>
      <c r="B335" s="49"/>
      <c r="F335" s="31"/>
      <c r="H335" s="28"/>
      <c r="I335" s="31"/>
      <c r="J335" s="31"/>
      <c r="K335" s="31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</row>
    <row r="336" spans="1:29" ht="15.75">
      <c r="A336" s="50"/>
      <c r="B336" s="49"/>
      <c r="F336" s="31"/>
      <c r="H336" s="28"/>
      <c r="I336" s="31"/>
      <c r="J336" s="31"/>
      <c r="K336" s="31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  <c r="AA336" s="28"/>
      <c r="AB336" s="28"/>
      <c r="AC336" s="28"/>
    </row>
    <row r="337" spans="1:29" ht="15.75">
      <c r="A337" s="50"/>
      <c r="B337" s="49"/>
      <c r="F337" s="31"/>
      <c r="H337" s="28"/>
      <c r="I337" s="31"/>
      <c r="J337" s="31"/>
      <c r="K337" s="31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  <c r="AA337" s="28"/>
      <c r="AB337" s="28"/>
      <c r="AC337" s="28"/>
    </row>
    <row r="338" spans="1:29" ht="15.75">
      <c r="A338" s="50"/>
      <c r="B338" s="49"/>
      <c r="F338" s="31"/>
      <c r="H338" s="28"/>
      <c r="I338" s="31"/>
      <c r="J338" s="31"/>
      <c r="K338" s="31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  <c r="AA338" s="28"/>
      <c r="AB338" s="28"/>
      <c r="AC338" s="28"/>
    </row>
    <row r="339" spans="1:29" ht="15.75">
      <c r="A339" s="50"/>
      <c r="B339" s="49"/>
      <c r="F339" s="31"/>
      <c r="H339" s="28"/>
      <c r="I339" s="31"/>
      <c r="J339" s="31"/>
      <c r="K339" s="31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  <c r="AA339" s="28"/>
      <c r="AB339" s="28"/>
      <c r="AC339" s="28"/>
    </row>
    <row r="340" spans="1:29" ht="15.75">
      <c r="A340" s="50"/>
      <c r="B340" s="49"/>
      <c r="F340" s="31"/>
      <c r="H340" s="28"/>
      <c r="I340" s="31"/>
      <c r="J340" s="31"/>
      <c r="K340" s="31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  <c r="AA340" s="28"/>
      <c r="AB340" s="28"/>
      <c r="AC340" s="28"/>
    </row>
    <row r="341" spans="1:29" ht="15.75">
      <c r="A341" s="50"/>
      <c r="B341" s="49"/>
      <c r="F341" s="31"/>
      <c r="H341" s="28"/>
      <c r="I341" s="31"/>
      <c r="J341" s="31"/>
      <c r="K341" s="31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  <c r="AA341" s="28"/>
      <c r="AB341" s="28"/>
      <c r="AC341" s="28"/>
    </row>
    <row r="342" spans="1:29" ht="15.75">
      <c r="A342" s="50"/>
      <c r="B342" s="49"/>
      <c r="F342" s="31"/>
      <c r="H342" s="28"/>
      <c r="I342" s="31"/>
      <c r="J342" s="31"/>
      <c r="K342" s="31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  <c r="AA342" s="28"/>
      <c r="AB342" s="28"/>
      <c r="AC342" s="28"/>
    </row>
    <row r="343" spans="1:29" ht="15.75">
      <c r="A343" s="50"/>
      <c r="B343" s="49"/>
      <c r="F343" s="31"/>
      <c r="H343" s="28"/>
      <c r="I343" s="31"/>
      <c r="J343" s="31"/>
      <c r="K343" s="31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  <c r="AA343" s="28"/>
      <c r="AB343" s="28"/>
      <c r="AC343" s="28"/>
    </row>
    <row r="344" spans="1:29" ht="15.75">
      <c r="A344" s="50"/>
      <c r="B344" s="49"/>
      <c r="F344" s="31"/>
      <c r="H344" s="28"/>
      <c r="I344" s="31"/>
      <c r="J344" s="31"/>
      <c r="K344" s="31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  <c r="AA344" s="28"/>
      <c r="AB344" s="28"/>
      <c r="AC344" s="28"/>
    </row>
    <row r="345" spans="1:29" ht="15.75">
      <c r="A345" s="50"/>
      <c r="B345" s="49"/>
      <c r="F345" s="31"/>
      <c r="H345" s="28"/>
      <c r="I345" s="31"/>
      <c r="J345" s="31"/>
      <c r="K345" s="31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  <c r="AA345" s="28"/>
      <c r="AB345" s="28"/>
      <c r="AC345" s="28"/>
    </row>
    <row r="346" spans="1:29" ht="15.75">
      <c r="A346" s="50"/>
      <c r="B346" s="49"/>
      <c r="F346" s="31"/>
      <c r="H346" s="28"/>
      <c r="I346" s="31"/>
      <c r="J346" s="31"/>
      <c r="K346" s="31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  <c r="AA346" s="28"/>
      <c r="AB346" s="28"/>
      <c r="AC346" s="28"/>
    </row>
    <row r="347" spans="1:29" ht="15.75">
      <c r="A347" s="50"/>
      <c r="B347" s="49"/>
      <c r="F347" s="31"/>
      <c r="H347" s="28"/>
      <c r="I347" s="31"/>
      <c r="J347" s="31"/>
      <c r="K347" s="31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  <c r="AA347" s="28"/>
      <c r="AB347" s="28"/>
      <c r="AC347" s="28"/>
    </row>
    <row r="348" spans="1:29" ht="15.75">
      <c r="A348" s="50"/>
      <c r="B348" s="49"/>
      <c r="F348" s="31"/>
      <c r="H348" s="28"/>
      <c r="I348" s="31"/>
      <c r="J348" s="31"/>
      <c r="K348" s="31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  <c r="AA348" s="28"/>
      <c r="AB348" s="28"/>
      <c r="AC348" s="28"/>
    </row>
    <row r="349" spans="1:29" ht="15.75">
      <c r="A349" s="50"/>
      <c r="B349" s="49"/>
      <c r="F349" s="31"/>
      <c r="H349" s="28"/>
      <c r="I349" s="31"/>
      <c r="J349" s="31"/>
      <c r="K349" s="31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  <c r="AA349" s="28"/>
      <c r="AB349" s="28"/>
      <c r="AC349" s="28"/>
    </row>
    <row r="350" spans="1:29" ht="15.75">
      <c r="A350" s="50"/>
      <c r="B350" s="49"/>
      <c r="F350" s="31"/>
      <c r="H350" s="28"/>
      <c r="I350" s="31"/>
      <c r="J350" s="31"/>
      <c r="K350" s="31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  <c r="AA350" s="28"/>
      <c r="AB350" s="28"/>
      <c r="AC350" s="28"/>
    </row>
    <row r="351" spans="1:29" ht="15.75">
      <c r="A351" s="50"/>
      <c r="B351" s="49"/>
      <c r="F351" s="31"/>
      <c r="H351" s="28"/>
      <c r="I351" s="31"/>
      <c r="J351" s="31"/>
      <c r="K351" s="31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  <c r="AA351" s="28"/>
      <c r="AB351" s="28"/>
      <c r="AC351" s="28"/>
    </row>
    <row r="352" spans="1:29" ht="15.75">
      <c r="A352" s="50"/>
      <c r="B352" s="49"/>
      <c r="F352" s="31"/>
      <c r="H352" s="28"/>
      <c r="I352" s="31"/>
      <c r="J352" s="31"/>
      <c r="K352" s="31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  <c r="AA352" s="28"/>
      <c r="AB352" s="28"/>
      <c r="AC352" s="28"/>
    </row>
    <row r="353" spans="1:29" ht="15.75">
      <c r="A353" s="50"/>
      <c r="B353" s="49"/>
      <c r="F353" s="31"/>
      <c r="H353" s="28"/>
      <c r="I353" s="31"/>
      <c r="J353" s="31"/>
      <c r="K353" s="31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  <c r="AA353" s="28"/>
      <c r="AB353" s="28"/>
      <c r="AC353" s="28"/>
    </row>
    <row r="354" spans="1:29" ht="15.75">
      <c r="A354" s="50"/>
      <c r="B354" s="49"/>
      <c r="F354" s="31"/>
      <c r="H354" s="28"/>
      <c r="I354" s="31"/>
      <c r="J354" s="31"/>
      <c r="K354" s="31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  <c r="AA354" s="28"/>
      <c r="AB354" s="28"/>
      <c r="AC354" s="28"/>
    </row>
    <row r="355" spans="1:29" ht="15.75">
      <c r="A355" s="50"/>
      <c r="B355" s="49"/>
      <c r="F355" s="31"/>
      <c r="H355" s="28"/>
      <c r="I355" s="31"/>
      <c r="J355" s="31"/>
      <c r="K355" s="31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  <c r="AA355" s="28"/>
      <c r="AB355" s="28"/>
      <c r="AC355" s="28"/>
    </row>
    <row r="356" spans="1:29" ht="15.75">
      <c r="A356" s="50"/>
      <c r="B356" s="49"/>
      <c r="F356" s="31"/>
      <c r="H356" s="28"/>
      <c r="I356" s="31"/>
      <c r="J356" s="31"/>
      <c r="K356" s="31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  <c r="AA356" s="28"/>
      <c r="AB356" s="28"/>
      <c r="AC356" s="28"/>
    </row>
    <row r="357" spans="1:29" ht="15.75">
      <c r="A357" s="50"/>
      <c r="B357" s="49"/>
      <c r="F357" s="31"/>
      <c r="H357" s="28"/>
      <c r="I357" s="31"/>
      <c r="J357" s="31"/>
      <c r="K357" s="31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  <c r="AA357" s="28"/>
      <c r="AB357" s="28"/>
      <c r="AC357" s="28"/>
    </row>
    <row r="358" spans="1:29" ht="15.75">
      <c r="A358" s="50"/>
      <c r="B358" s="49"/>
      <c r="F358" s="31"/>
      <c r="H358" s="28"/>
      <c r="I358" s="31"/>
      <c r="J358" s="31"/>
      <c r="K358" s="31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  <c r="AA358" s="28"/>
      <c r="AB358" s="28"/>
      <c r="AC358" s="28"/>
    </row>
    <row r="359" spans="1:29" ht="15.75">
      <c r="A359" s="50"/>
      <c r="B359" s="49"/>
      <c r="F359" s="31"/>
      <c r="H359" s="28"/>
      <c r="I359" s="31"/>
      <c r="J359" s="31"/>
      <c r="K359" s="31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  <c r="AA359" s="28"/>
      <c r="AB359" s="28"/>
      <c r="AC359" s="28"/>
    </row>
    <row r="360" spans="1:29" ht="15.75">
      <c r="A360" s="50"/>
      <c r="B360" s="49"/>
      <c r="F360" s="31"/>
      <c r="H360" s="28"/>
      <c r="I360" s="31"/>
      <c r="J360" s="31"/>
      <c r="K360" s="31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  <c r="AA360" s="28"/>
      <c r="AB360" s="28"/>
      <c r="AC360" s="28"/>
    </row>
    <row r="361" spans="1:29" ht="15.75">
      <c r="A361" s="50"/>
      <c r="B361" s="49"/>
      <c r="F361" s="31"/>
      <c r="H361" s="28"/>
      <c r="I361" s="31"/>
      <c r="J361" s="31"/>
      <c r="K361" s="31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  <c r="AA361" s="28"/>
      <c r="AB361" s="28"/>
      <c r="AC361" s="28"/>
    </row>
    <row r="362" spans="1:29" ht="15.75">
      <c r="A362" s="50"/>
      <c r="B362" s="49"/>
      <c r="F362" s="31"/>
      <c r="H362" s="28"/>
      <c r="I362" s="31"/>
      <c r="J362" s="31"/>
      <c r="K362" s="31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  <c r="AA362" s="28"/>
      <c r="AB362" s="28"/>
      <c r="AC362" s="28"/>
    </row>
    <row r="363" spans="1:29" ht="15.75">
      <c r="A363" s="50"/>
      <c r="B363" s="49"/>
      <c r="F363" s="31"/>
      <c r="H363" s="28"/>
      <c r="I363" s="31"/>
      <c r="J363" s="31"/>
      <c r="K363" s="31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  <c r="AA363" s="28"/>
      <c r="AB363" s="28"/>
      <c r="AC363" s="28"/>
    </row>
    <row r="364" spans="1:29" ht="15.75">
      <c r="A364" s="50"/>
      <c r="B364" s="49"/>
      <c r="F364" s="31"/>
      <c r="H364" s="28"/>
      <c r="I364" s="31"/>
      <c r="J364" s="31"/>
      <c r="K364" s="31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  <c r="AA364" s="28"/>
      <c r="AB364" s="28"/>
      <c r="AC364" s="28"/>
    </row>
    <row r="365" spans="1:29" ht="15.75">
      <c r="A365" s="50"/>
      <c r="B365" s="49"/>
      <c r="F365" s="31"/>
      <c r="H365" s="28"/>
      <c r="I365" s="31"/>
      <c r="J365" s="31"/>
      <c r="K365" s="31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  <c r="AA365" s="28"/>
      <c r="AB365" s="28"/>
      <c r="AC365" s="28"/>
    </row>
    <row r="366" spans="1:29" ht="15.75">
      <c r="A366" s="50"/>
      <c r="B366" s="49"/>
      <c r="F366" s="31"/>
      <c r="H366" s="28"/>
      <c r="I366" s="31"/>
      <c r="J366" s="31"/>
      <c r="K366" s="31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  <c r="AA366" s="28"/>
      <c r="AB366" s="28"/>
      <c r="AC366" s="28"/>
    </row>
    <row r="367" spans="1:29" ht="15.75">
      <c r="A367" s="50"/>
      <c r="B367" s="49"/>
      <c r="F367" s="31"/>
      <c r="H367" s="28"/>
      <c r="I367" s="31"/>
      <c r="J367" s="31"/>
      <c r="K367" s="31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  <c r="AA367" s="28"/>
      <c r="AB367" s="28"/>
      <c r="AC367" s="28"/>
    </row>
    <row r="368" spans="1:29" ht="15.75">
      <c r="A368" s="50"/>
      <c r="B368" s="49"/>
      <c r="F368" s="31"/>
      <c r="H368" s="28"/>
      <c r="I368" s="31"/>
      <c r="J368" s="31"/>
      <c r="K368" s="31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  <c r="AA368" s="28"/>
      <c r="AB368" s="28"/>
      <c r="AC368" s="28"/>
    </row>
    <row r="369" spans="1:29" ht="15.75">
      <c r="A369" s="50"/>
      <c r="B369" s="49"/>
      <c r="F369" s="31"/>
      <c r="H369" s="28"/>
      <c r="I369" s="31"/>
      <c r="J369" s="31"/>
      <c r="K369" s="31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  <c r="AA369" s="28"/>
      <c r="AB369" s="28"/>
      <c r="AC369" s="28"/>
    </row>
    <row r="370" spans="1:29" ht="15.75">
      <c r="A370" s="50"/>
      <c r="B370" s="49"/>
      <c r="F370" s="31"/>
      <c r="H370" s="28"/>
      <c r="I370" s="31"/>
      <c r="J370" s="31"/>
      <c r="K370" s="31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  <c r="AA370" s="28"/>
      <c r="AB370" s="28"/>
      <c r="AC370" s="28"/>
    </row>
    <row r="371" spans="1:29" ht="15.75">
      <c r="A371" s="50"/>
      <c r="B371" s="49"/>
      <c r="F371" s="31"/>
      <c r="H371" s="28"/>
      <c r="I371" s="31"/>
      <c r="J371" s="31"/>
      <c r="K371" s="31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  <c r="AA371" s="28"/>
      <c r="AB371" s="28"/>
      <c r="AC371" s="28"/>
    </row>
    <row r="372" spans="1:29" ht="15.75">
      <c r="A372" s="50"/>
      <c r="B372" s="49"/>
      <c r="F372" s="31"/>
      <c r="H372" s="28"/>
      <c r="I372" s="31"/>
      <c r="J372" s="31"/>
      <c r="K372" s="31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  <c r="AA372" s="28"/>
      <c r="AB372" s="28"/>
      <c r="AC372" s="28"/>
    </row>
    <row r="373" spans="1:29" ht="15.75">
      <c r="A373" s="50"/>
      <c r="B373" s="49"/>
      <c r="F373" s="31"/>
      <c r="H373" s="28"/>
      <c r="I373" s="31"/>
      <c r="J373" s="31"/>
      <c r="K373" s="31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  <c r="AA373" s="28"/>
      <c r="AB373" s="28"/>
      <c r="AC373" s="28"/>
    </row>
    <row r="374" spans="1:29" ht="15.75">
      <c r="A374" s="50"/>
      <c r="B374" s="49"/>
      <c r="F374" s="31"/>
      <c r="H374" s="28"/>
      <c r="I374" s="31"/>
      <c r="J374" s="31"/>
      <c r="K374" s="31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  <c r="AA374" s="28"/>
      <c r="AB374" s="28"/>
      <c r="AC374" s="28"/>
    </row>
    <row r="375" spans="1:29" ht="15.75">
      <c r="A375" s="50"/>
      <c r="B375" s="49"/>
      <c r="F375" s="31"/>
      <c r="H375" s="28"/>
      <c r="I375" s="31"/>
      <c r="J375" s="31"/>
      <c r="K375" s="31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  <c r="AA375" s="28"/>
      <c r="AB375" s="28"/>
      <c r="AC375" s="28"/>
    </row>
    <row r="376" spans="1:29" ht="15.75">
      <c r="A376" s="50"/>
      <c r="B376" s="49"/>
      <c r="F376" s="31"/>
      <c r="H376" s="28"/>
      <c r="I376" s="31"/>
      <c r="J376" s="31"/>
      <c r="K376" s="31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  <c r="AA376" s="28"/>
      <c r="AB376" s="28"/>
      <c r="AC376" s="28"/>
    </row>
    <row r="377" spans="1:29" ht="15.75">
      <c r="A377" s="50"/>
      <c r="B377" s="49"/>
      <c r="F377" s="31"/>
      <c r="H377" s="28"/>
      <c r="I377" s="31"/>
      <c r="J377" s="31"/>
      <c r="K377" s="31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  <c r="AA377" s="28"/>
      <c r="AB377" s="28"/>
      <c r="AC377" s="28"/>
    </row>
    <row r="378" spans="1:29" ht="15.75">
      <c r="A378" s="50"/>
      <c r="B378" s="49"/>
      <c r="F378" s="31"/>
      <c r="H378" s="28"/>
      <c r="I378" s="31"/>
      <c r="J378" s="31"/>
      <c r="K378" s="31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  <c r="AA378" s="28"/>
      <c r="AB378" s="28"/>
      <c r="AC378" s="28"/>
    </row>
    <row r="379" spans="1:29" ht="15.75">
      <c r="A379" s="50"/>
      <c r="B379" s="49"/>
      <c r="F379" s="31"/>
      <c r="H379" s="28"/>
      <c r="I379" s="31"/>
      <c r="J379" s="31"/>
      <c r="K379" s="31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  <c r="AA379" s="28"/>
      <c r="AB379" s="28"/>
      <c r="AC379" s="28"/>
    </row>
    <row r="380" spans="1:29" ht="15.75">
      <c r="A380" s="50"/>
      <c r="B380" s="49"/>
      <c r="F380" s="31"/>
      <c r="H380" s="28"/>
      <c r="I380" s="31"/>
      <c r="J380" s="31"/>
      <c r="K380" s="31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  <c r="AA380" s="28"/>
      <c r="AB380" s="28"/>
      <c r="AC380" s="28"/>
    </row>
    <row r="381" spans="1:29" ht="15.75">
      <c r="A381" s="50"/>
      <c r="B381" s="49"/>
      <c r="F381" s="31"/>
      <c r="H381" s="28"/>
      <c r="I381" s="31"/>
      <c r="J381" s="31"/>
      <c r="K381" s="31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  <c r="AA381" s="28"/>
      <c r="AB381" s="28"/>
      <c r="AC381" s="28"/>
    </row>
    <row r="382" spans="1:29" ht="15.75">
      <c r="A382" s="50"/>
      <c r="B382" s="49"/>
      <c r="F382" s="31"/>
      <c r="H382" s="28"/>
      <c r="I382" s="31"/>
      <c r="J382" s="31"/>
      <c r="K382" s="31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  <c r="AA382" s="28"/>
      <c r="AB382" s="28"/>
      <c r="AC382" s="28"/>
    </row>
    <row r="383" spans="1:29" ht="15.75">
      <c r="A383" s="50"/>
      <c r="B383" s="49"/>
      <c r="F383" s="31"/>
      <c r="H383" s="28"/>
      <c r="I383" s="31"/>
      <c r="J383" s="31"/>
      <c r="K383" s="31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  <c r="AA383" s="28"/>
      <c r="AB383" s="28"/>
      <c r="AC383" s="28"/>
    </row>
    <row r="384" spans="1:29" ht="15.75">
      <c r="A384" s="50"/>
      <c r="B384" s="49"/>
      <c r="F384" s="31"/>
      <c r="H384" s="28"/>
      <c r="I384" s="31"/>
      <c r="J384" s="31"/>
      <c r="K384" s="31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  <c r="AA384" s="28"/>
      <c r="AB384" s="28"/>
      <c r="AC384" s="28"/>
    </row>
    <row r="385" spans="1:29" ht="15.75">
      <c r="A385" s="50"/>
      <c r="B385" s="49"/>
      <c r="F385" s="31"/>
      <c r="H385" s="28"/>
      <c r="I385" s="31"/>
      <c r="J385" s="31"/>
      <c r="K385" s="31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  <c r="AA385" s="28"/>
      <c r="AB385" s="28"/>
      <c r="AC385" s="28"/>
    </row>
    <row r="386" spans="1:29" ht="15.75">
      <c r="A386" s="50"/>
      <c r="B386" s="49"/>
      <c r="F386" s="31"/>
      <c r="H386" s="28"/>
      <c r="I386" s="31"/>
      <c r="J386" s="31"/>
      <c r="K386" s="31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  <c r="AA386" s="28"/>
      <c r="AB386" s="28"/>
      <c r="AC386" s="28"/>
    </row>
    <row r="387" spans="1:29" ht="15.75">
      <c r="A387" s="50"/>
      <c r="B387" s="49"/>
      <c r="F387" s="31"/>
      <c r="H387" s="28"/>
      <c r="I387" s="31"/>
      <c r="J387" s="31"/>
      <c r="K387" s="31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  <c r="AA387" s="28"/>
      <c r="AB387" s="28"/>
      <c r="AC387" s="28"/>
    </row>
    <row r="388" spans="1:29" ht="15.75">
      <c r="A388" s="50"/>
      <c r="B388" s="49"/>
      <c r="F388" s="31"/>
      <c r="H388" s="28"/>
      <c r="I388" s="31"/>
      <c r="J388" s="31"/>
      <c r="K388" s="31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  <c r="AA388" s="28"/>
      <c r="AB388" s="28"/>
      <c r="AC388" s="28"/>
    </row>
    <row r="389" spans="1:29" ht="15.75">
      <c r="A389" s="50"/>
      <c r="B389" s="49"/>
      <c r="F389" s="31"/>
      <c r="H389" s="28"/>
      <c r="I389" s="31"/>
      <c r="J389" s="31"/>
      <c r="K389" s="31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  <c r="AA389" s="28"/>
      <c r="AB389" s="28"/>
      <c r="AC389" s="28"/>
    </row>
    <row r="390" spans="1:29" ht="15.75">
      <c r="A390" s="50"/>
      <c r="B390" s="49"/>
      <c r="F390" s="31"/>
      <c r="H390" s="28"/>
      <c r="I390" s="31"/>
      <c r="J390" s="31"/>
      <c r="K390" s="31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  <c r="AA390" s="28"/>
      <c r="AB390" s="28"/>
      <c r="AC390" s="28"/>
    </row>
    <row r="391" spans="1:29" ht="15.75">
      <c r="A391" s="50"/>
      <c r="B391" s="49"/>
      <c r="F391" s="31"/>
      <c r="H391" s="28"/>
      <c r="I391" s="31"/>
      <c r="J391" s="31"/>
      <c r="K391" s="31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  <c r="AA391" s="28"/>
      <c r="AB391" s="28"/>
      <c r="AC391" s="28"/>
    </row>
    <row r="392" spans="1:29" ht="15.75">
      <c r="A392" s="50"/>
      <c r="B392" s="49"/>
      <c r="F392" s="31"/>
      <c r="H392" s="28"/>
      <c r="I392" s="31"/>
      <c r="J392" s="31"/>
      <c r="K392" s="31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  <c r="AA392" s="28"/>
      <c r="AB392" s="28"/>
      <c r="AC392" s="28"/>
    </row>
    <row r="393" spans="1:29" ht="15.75">
      <c r="A393" s="50"/>
      <c r="B393" s="49"/>
      <c r="F393" s="31"/>
      <c r="H393" s="28"/>
      <c r="I393" s="31"/>
      <c r="J393" s="31"/>
      <c r="K393" s="31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  <c r="AA393" s="28"/>
      <c r="AB393" s="28"/>
      <c r="AC393" s="28"/>
    </row>
    <row r="394" spans="1:29" ht="15.75">
      <c r="A394" s="50"/>
      <c r="B394" s="49"/>
      <c r="F394" s="31"/>
      <c r="H394" s="28"/>
      <c r="I394" s="31"/>
      <c r="J394" s="31"/>
      <c r="K394" s="31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  <c r="AA394" s="28"/>
      <c r="AB394" s="28"/>
      <c r="AC394" s="28"/>
    </row>
    <row r="395" spans="1:29" ht="15.75">
      <c r="A395" s="50"/>
      <c r="B395" s="49"/>
      <c r="F395" s="31"/>
      <c r="H395" s="28"/>
      <c r="I395" s="31"/>
      <c r="J395" s="31"/>
      <c r="K395" s="31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  <c r="AA395" s="28"/>
      <c r="AB395" s="28"/>
      <c r="AC395" s="28"/>
    </row>
    <row r="396" spans="1:29" ht="15.75">
      <c r="A396" s="50"/>
      <c r="B396" s="49"/>
      <c r="F396" s="31"/>
      <c r="H396" s="28"/>
      <c r="I396" s="31"/>
      <c r="J396" s="31"/>
      <c r="K396" s="31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  <c r="AA396" s="28"/>
      <c r="AB396" s="28"/>
      <c r="AC396" s="28"/>
    </row>
    <row r="397" spans="1:29" ht="15.75">
      <c r="A397" s="50"/>
      <c r="B397" s="49"/>
      <c r="F397" s="31"/>
      <c r="H397" s="28"/>
      <c r="I397" s="31"/>
      <c r="J397" s="31"/>
      <c r="K397" s="31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  <c r="AA397" s="28"/>
      <c r="AB397" s="28"/>
      <c r="AC397" s="28"/>
    </row>
    <row r="398" spans="1:29" ht="15.75">
      <c r="A398" s="50"/>
      <c r="B398" s="49"/>
      <c r="F398" s="31"/>
      <c r="H398" s="28"/>
      <c r="I398" s="31"/>
      <c r="J398" s="31"/>
      <c r="K398" s="31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  <c r="AA398" s="28"/>
      <c r="AB398" s="28"/>
      <c r="AC398" s="28"/>
    </row>
    <row r="399" spans="1:29" ht="15.75">
      <c r="A399" s="50"/>
      <c r="B399" s="49"/>
      <c r="F399" s="31"/>
      <c r="H399" s="28"/>
      <c r="I399" s="31"/>
      <c r="J399" s="31"/>
      <c r="K399" s="31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  <c r="AA399" s="28"/>
      <c r="AB399" s="28"/>
      <c r="AC399" s="28"/>
    </row>
    <row r="400" spans="1:29" ht="15.75">
      <c r="A400" s="50"/>
      <c r="B400" s="49"/>
      <c r="F400" s="31"/>
      <c r="H400" s="28"/>
      <c r="I400" s="31"/>
      <c r="J400" s="31"/>
      <c r="K400" s="31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  <c r="AA400" s="28"/>
      <c r="AB400" s="28"/>
      <c r="AC400" s="28"/>
    </row>
    <row r="401" spans="1:29" ht="15.75">
      <c r="A401" s="50"/>
      <c r="B401" s="49"/>
      <c r="F401" s="31"/>
      <c r="H401" s="28"/>
      <c r="I401" s="31"/>
      <c r="J401" s="31"/>
      <c r="K401" s="31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  <c r="AA401" s="28"/>
      <c r="AB401" s="28"/>
      <c r="AC401" s="28"/>
    </row>
    <row r="402" spans="1:29" ht="15.75">
      <c r="A402" s="50"/>
      <c r="B402" s="49"/>
      <c r="F402" s="31"/>
      <c r="H402" s="28"/>
      <c r="I402" s="31"/>
      <c r="J402" s="31"/>
      <c r="K402" s="31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  <c r="AA402" s="28"/>
      <c r="AB402" s="28"/>
      <c r="AC402" s="28"/>
    </row>
    <row r="403" spans="1:29" ht="15.75">
      <c r="A403" s="50"/>
      <c r="B403" s="49"/>
      <c r="F403" s="31"/>
      <c r="H403" s="28"/>
      <c r="I403" s="31"/>
      <c r="J403" s="31"/>
      <c r="K403" s="31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  <c r="AA403" s="28"/>
      <c r="AB403" s="28"/>
      <c r="AC403" s="28"/>
    </row>
    <row r="404" spans="1:29" ht="15.75">
      <c r="A404" s="50"/>
      <c r="B404" s="49"/>
      <c r="F404" s="31"/>
      <c r="H404" s="28"/>
      <c r="I404" s="31"/>
      <c r="J404" s="31"/>
      <c r="K404" s="31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  <c r="AA404" s="28"/>
      <c r="AB404" s="28"/>
      <c r="AC404" s="28"/>
    </row>
    <row r="405" spans="1:29" ht="15.75">
      <c r="A405" s="50"/>
      <c r="B405" s="49"/>
      <c r="F405" s="31"/>
      <c r="H405" s="28"/>
      <c r="I405" s="31"/>
      <c r="J405" s="31"/>
      <c r="K405" s="31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  <c r="AA405" s="28"/>
      <c r="AB405" s="28"/>
      <c r="AC405" s="28"/>
    </row>
    <row r="406" spans="1:29" ht="15.75">
      <c r="A406" s="50"/>
      <c r="B406" s="49"/>
      <c r="F406" s="31"/>
      <c r="H406" s="28"/>
      <c r="I406" s="31"/>
      <c r="J406" s="31"/>
      <c r="K406" s="31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  <c r="AA406" s="28"/>
      <c r="AB406" s="28"/>
      <c r="AC406" s="28"/>
    </row>
    <row r="407" spans="1:29" ht="15.75">
      <c r="A407" s="50"/>
      <c r="B407" s="49"/>
      <c r="F407" s="31"/>
      <c r="H407" s="28"/>
      <c r="I407" s="31"/>
      <c r="J407" s="31"/>
      <c r="K407" s="31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  <c r="AA407" s="28"/>
      <c r="AB407" s="28"/>
      <c r="AC407" s="28"/>
    </row>
    <row r="408" spans="1:29" ht="15.75">
      <c r="A408" s="50"/>
      <c r="B408" s="49"/>
      <c r="F408" s="31"/>
      <c r="H408" s="28"/>
      <c r="I408" s="31"/>
      <c r="J408" s="31"/>
      <c r="K408" s="31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  <c r="AA408" s="28"/>
      <c r="AB408" s="28"/>
      <c r="AC408" s="28"/>
    </row>
    <row r="409" spans="1:29" ht="15.75">
      <c r="A409" s="50"/>
      <c r="B409" s="49"/>
      <c r="F409" s="31"/>
      <c r="H409" s="28"/>
      <c r="I409" s="31"/>
      <c r="J409" s="31"/>
      <c r="K409" s="31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  <c r="AA409" s="28"/>
      <c r="AB409" s="28"/>
      <c r="AC409" s="28"/>
    </row>
    <row r="410" spans="1:29" ht="15.75">
      <c r="A410" s="50"/>
      <c r="B410" s="49"/>
      <c r="F410" s="31"/>
      <c r="H410" s="28"/>
      <c r="I410" s="31"/>
      <c r="J410" s="31"/>
      <c r="K410" s="31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  <c r="AA410" s="28"/>
      <c r="AB410" s="28"/>
      <c r="AC410" s="28"/>
    </row>
    <row r="411" spans="1:29" ht="15.75">
      <c r="A411" s="50"/>
      <c r="B411" s="49"/>
      <c r="F411" s="31"/>
      <c r="H411" s="28"/>
      <c r="I411" s="31"/>
      <c r="J411" s="31"/>
      <c r="K411" s="31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  <c r="AA411" s="28"/>
      <c r="AB411" s="28"/>
      <c r="AC411" s="28"/>
    </row>
    <row r="412" spans="1:29" ht="15.75">
      <c r="A412" s="50"/>
      <c r="B412" s="49"/>
      <c r="F412" s="31"/>
      <c r="H412" s="28"/>
      <c r="I412" s="31"/>
      <c r="J412" s="31"/>
      <c r="K412" s="31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  <c r="AA412" s="28"/>
      <c r="AB412" s="28"/>
      <c r="AC412" s="28"/>
    </row>
    <row r="413" spans="1:29" ht="15.75">
      <c r="A413" s="50"/>
      <c r="B413" s="49"/>
      <c r="F413" s="31"/>
      <c r="H413" s="28"/>
      <c r="I413" s="31"/>
      <c r="J413" s="31"/>
      <c r="K413" s="31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  <c r="AA413" s="28"/>
      <c r="AB413" s="28"/>
      <c r="AC413" s="28"/>
    </row>
    <row r="414" spans="1:29" ht="15.75">
      <c r="A414" s="50"/>
      <c r="B414" s="49"/>
      <c r="F414" s="31"/>
      <c r="H414" s="28"/>
      <c r="I414" s="31"/>
      <c r="J414" s="31"/>
      <c r="K414" s="31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/>
      <c r="AA414" s="28"/>
      <c r="AB414" s="28"/>
      <c r="AC414" s="28"/>
    </row>
    <row r="415" spans="1:29" ht="15.75">
      <c r="A415" s="50"/>
      <c r="B415" s="49"/>
      <c r="F415" s="31"/>
      <c r="H415" s="28"/>
      <c r="I415" s="31"/>
      <c r="J415" s="31"/>
      <c r="K415" s="31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28"/>
      <c r="AA415" s="28"/>
      <c r="AB415" s="28"/>
      <c r="AC415" s="28"/>
    </row>
    <row r="416" spans="1:29" ht="15.75">
      <c r="A416" s="50"/>
      <c r="B416" s="49"/>
      <c r="F416" s="31"/>
      <c r="H416" s="28"/>
      <c r="I416" s="31"/>
      <c r="J416" s="31"/>
      <c r="K416" s="31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/>
      <c r="AA416" s="28"/>
      <c r="AB416" s="28"/>
      <c r="AC416" s="28"/>
    </row>
    <row r="417" spans="1:29" ht="15.75">
      <c r="A417" s="50"/>
      <c r="B417" s="49"/>
      <c r="F417" s="31"/>
      <c r="H417" s="28"/>
      <c r="I417" s="31"/>
      <c r="J417" s="31"/>
      <c r="K417" s="31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8"/>
      <c r="AA417" s="28"/>
      <c r="AB417" s="28"/>
      <c r="AC417" s="28"/>
    </row>
    <row r="418" spans="1:29" ht="15.75">
      <c r="A418" s="50"/>
      <c r="B418" s="49"/>
      <c r="F418" s="31"/>
      <c r="H418" s="28"/>
      <c r="I418" s="31"/>
      <c r="J418" s="31"/>
      <c r="K418" s="31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  <c r="AA418" s="28"/>
      <c r="AB418" s="28"/>
      <c r="AC418" s="28"/>
    </row>
    <row r="419" spans="1:29" ht="15.75">
      <c r="A419" s="50"/>
      <c r="B419" s="49"/>
      <c r="F419" s="31"/>
      <c r="H419" s="28"/>
      <c r="I419" s="31"/>
      <c r="J419" s="31"/>
      <c r="K419" s="31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28"/>
      <c r="AA419" s="28"/>
      <c r="AB419" s="28"/>
      <c r="AC419" s="28"/>
    </row>
    <row r="420" spans="1:29" ht="15.75">
      <c r="A420" s="50"/>
      <c r="B420" s="49"/>
      <c r="F420" s="31"/>
      <c r="H420" s="28"/>
      <c r="I420" s="31"/>
      <c r="J420" s="31"/>
      <c r="K420" s="31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  <c r="AA420" s="28"/>
      <c r="AB420" s="28"/>
      <c r="AC420" s="28"/>
    </row>
    <row r="421" spans="1:29" ht="15.75">
      <c r="A421" s="50"/>
      <c r="B421" s="49"/>
      <c r="F421" s="31"/>
      <c r="H421" s="28"/>
      <c r="I421" s="31"/>
      <c r="J421" s="31"/>
      <c r="K421" s="31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28"/>
      <c r="AA421" s="28"/>
      <c r="AB421" s="28"/>
      <c r="AC421" s="28"/>
    </row>
    <row r="422" spans="1:29" ht="15.75">
      <c r="A422" s="50"/>
      <c r="B422" s="49"/>
      <c r="F422" s="31"/>
      <c r="H422" s="28"/>
      <c r="I422" s="31"/>
      <c r="J422" s="31"/>
      <c r="K422" s="31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  <c r="AA422" s="28"/>
      <c r="AB422" s="28"/>
      <c r="AC422" s="28"/>
    </row>
    <row r="423" spans="1:29" ht="15.75">
      <c r="A423" s="50"/>
      <c r="B423" s="49"/>
      <c r="F423" s="31"/>
      <c r="H423" s="28"/>
      <c r="I423" s="31"/>
      <c r="J423" s="31"/>
      <c r="K423" s="31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  <c r="AA423" s="28"/>
      <c r="AB423" s="28"/>
      <c r="AC423" s="28"/>
    </row>
    <row r="424" spans="1:29" ht="15.75">
      <c r="A424" s="50"/>
      <c r="B424" s="49"/>
      <c r="F424" s="31"/>
      <c r="H424" s="28"/>
      <c r="I424" s="31"/>
      <c r="J424" s="31"/>
      <c r="K424" s="31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  <c r="AA424" s="28"/>
      <c r="AB424" s="28"/>
      <c r="AC424" s="28"/>
    </row>
    <row r="425" spans="1:29" ht="15.75">
      <c r="A425" s="50"/>
      <c r="B425" s="49"/>
      <c r="F425" s="31"/>
      <c r="H425" s="28"/>
      <c r="I425" s="31"/>
      <c r="J425" s="31"/>
      <c r="K425" s="31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  <c r="AA425" s="28"/>
      <c r="AB425" s="28"/>
      <c r="AC425" s="28"/>
    </row>
    <row r="426" spans="1:29" ht="15.75">
      <c r="A426" s="50"/>
      <c r="B426" s="49"/>
      <c r="F426" s="31"/>
      <c r="H426" s="28"/>
      <c r="I426" s="31"/>
      <c r="J426" s="31"/>
      <c r="K426" s="31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28"/>
      <c r="AA426" s="28"/>
      <c r="AB426" s="28"/>
      <c r="AC426" s="28"/>
    </row>
    <row r="427" spans="1:29" ht="15.75">
      <c r="A427" s="50"/>
      <c r="B427" s="49"/>
      <c r="F427" s="31"/>
      <c r="H427" s="28"/>
      <c r="I427" s="31"/>
      <c r="J427" s="31"/>
      <c r="K427" s="31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  <c r="AA427" s="28"/>
      <c r="AB427" s="28"/>
      <c r="AC427" s="28"/>
    </row>
    <row r="428" spans="1:29" ht="15.75">
      <c r="A428" s="50"/>
      <c r="B428" s="49"/>
      <c r="F428" s="31"/>
      <c r="H428" s="28"/>
      <c r="I428" s="31"/>
      <c r="J428" s="31"/>
      <c r="K428" s="31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/>
      <c r="AA428" s="28"/>
      <c r="AB428" s="28"/>
      <c r="AC428" s="28"/>
    </row>
    <row r="429" spans="1:29" ht="15.75">
      <c r="A429" s="50"/>
      <c r="B429" s="49"/>
      <c r="F429" s="31"/>
      <c r="H429" s="28"/>
      <c r="I429" s="31"/>
      <c r="J429" s="31"/>
      <c r="K429" s="31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8"/>
      <c r="AA429" s="28"/>
      <c r="AB429" s="28"/>
      <c r="AC429" s="28"/>
    </row>
    <row r="430" spans="1:29" ht="15.75">
      <c r="A430" s="50"/>
      <c r="B430" s="49"/>
      <c r="F430" s="31"/>
      <c r="H430" s="28"/>
      <c r="I430" s="31"/>
      <c r="J430" s="31"/>
      <c r="K430" s="31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8"/>
      <c r="Z430" s="28"/>
      <c r="AA430" s="28"/>
      <c r="AB430" s="28"/>
      <c r="AC430" s="28"/>
    </row>
    <row r="431" spans="1:29" ht="15.75">
      <c r="A431" s="50"/>
      <c r="B431" s="49"/>
      <c r="F431" s="31"/>
      <c r="H431" s="28"/>
      <c r="I431" s="31"/>
      <c r="J431" s="31"/>
      <c r="K431" s="31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  <c r="AA431" s="28"/>
      <c r="AB431" s="28"/>
      <c r="AC431" s="28"/>
    </row>
    <row r="432" spans="1:29" ht="15.75">
      <c r="A432" s="50"/>
      <c r="B432" s="49"/>
      <c r="F432" s="31"/>
      <c r="H432" s="28"/>
      <c r="I432" s="31"/>
      <c r="J432" s="31"/>
      <c r="K432" s="31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  <c r="AA432" s="28"/>
      <c r="AB432" s="28"/>
      <c r="AC432" s="28"/>
    </row>
    <row r="433" spans="1:29" ht="15.75">
      <c r="A433" s="50"/>
      <c r="B433" s="49"/>
      <c r="F433" s="31"/>
      <c r="H433" s="28"/>
      <c r="I433" s="31"/>
      <c r="J433" s="31"/>
      <c r="K433" s="31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8"/>
      <c r="AA433" s="28"/>
      <c r="AB433" s="28"/>
      <c r="AC433" s="28"/>
    </row>
    <row r="434" spans="1:29" ht="15.75">
      <c r="A434" s="50"/>
      <c r="B434" s="49"/>
      <c r="F434" s="31"/>
      <c r="H434" s="28"/>
      <c r="I434" s="31"/>
      <c r="J434" s="31"/>
      <c r="K434" s="31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  <c r="AA434" s="28"/>
      <c r="AB434" s="28"/>
      <c r="AC434" s="28"/>
    </row>
    <row r="435" spans="1:29" ht="15.75">
      <c r="A435" s="50"/>
      <c r="B435" s="49"/>
      <c r="F435" s="31"/>
      <c r="H435" s="28"/>
      <c r="I435" s="31"/>
      <c r="J435" s="31"/>
      <c r="K435" s="31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  <c r="AA435" s="28"/>
      <c r="AB435" s="28"/>
      <c r="AC435" s="28"/>
    </row>
    <row r="436" spans="1:29" ht="15.75">
      <c r="A436" s="50"/>
      <c r="B436" s="49"/>
      <c r="F436" s="31"/>
      <c r="H436" s="28"/>
      <c r="I436" s="31"/>
      <c r="J436" s="31"/>
      <c r="K436" s="31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  <c r="AA436" s="28"/>
      <c r="AB436" s="28"/>
      <c r="AC436" s="28"/>
    </row>
    <row r="437" spans="1:29" ht="15.75">
      <c r="A437" s="50"/>
      <c r="B437" s="49"/>
      <c r="F437" s="31"/>
      <c r="H437" s="28"/>
      <c r="I437" s="31"/>
      <c r="J437" s="31"/>
      <c r="K437" s="31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8"/>
      <c r="AA437" s="28"/>
      <c r="AB437" s="28"/>
      <c r="AC437" s="28"/>
    </row>
    <row r="438" spans="1:29" ht="15.75">
      <c r="A438" s="50"/>
      <c r="B438" s="49"/>
      <c r="F438" s="31"/>
      <c r="H438" s="28"/>
      <c r="I438" s="31"/>
      <c r="J438" s="31"/>
      <c r="K438" s="31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  <c r="AA438" s="28"/>
      <c r="AB438" s="28"/>
      <c r="AC438" s="28"/>
    </row>
    <row r="439" spans="1:29" ht="15.75">
      <c r="A439" s="50"/>
      <c r="B439" s="49"/>
      <c r="F439" s="31"/>
      <c r="H439" s="28"/>
      <c r="I439" s="31"/>
      <c r="J439" s="31"/>
      <c r="K439" s="31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  <c r="AA439" s="28"/>
      <c r="AB439" s="28"/>
      <c r="AC439" s="28"/>
    </row>
    <row r="440" spans="1:29" ht="15.75">
      <c r="A440" s="50"/>
      <c r="B440" s="49"/>
      <c r="F440" s="31"/>
      <c r="H440" s="28"/>
      <c r="I440" s="31"/>
      <c r="J440" s="31"/>
      <c r="K440" s="31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28"/>
      <c r="AA440" s="28"/>
      <c r="AB440" s="28"/>
      <c r="AC440" s="28"/>
    </row>
    <row r="441" spans="1:29" ht="15.75">
      <c r="A441" s="50"/>
      <c r="B441" s="49"/>
      <c r="F441" s="31"/>
      <c r="H441" s="28"/>
      <c r="I441" s="31"/>
      <c r="J441" s="31"/>
      <c r="K441" s="31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8"/>
      <c r="AA441" s="28"/>
      <c r="AB441" s="28"/>
      <c r="AC441" s="28"/>
    </row>
    <row r="442" spans="1:29" ht="15.75">
      <c r="A442" s="50"/>
      <c r="B442" s="49"/>
      <c r="F442" s="31"/>
      <c r="H442" s="28"/>
      <c r="I442" s="31"/>
      <c r="J442" s="31"/>
      <c r="K442" s="31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28"/>
      <c r="AA442" s="28"/>
      <c r="AB442" s="28"/>
      <c r="AC442" s="28"/>
    </row>
    <row r="443" spans="1:29" ht="15.75">
      <c r="A443" s="50"/>
      <c r="B443" s="49"/>
      <c r="F443" s="31"/>
      <c r="H443" s="28"/>
      <c r="I443" s="31"/>
      <c r="J443" s="31"/>
      <c r="K443" s="31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28"/>
      <c r="Z443" s="28"/>
      <c r="AA443" s="28"/>
      <c r="AB443" s="28"/>
      <c r="AC443" s="28"/>
    </row>
    <row r="444" spans="1:29" ht="15.75">
      <c r="A444" s="50"/>
      <c r="B444" s="49"/>
      <c r="F444" s="31"/>
      <c r="H444" s="28"/>
      <c r="I444" s="31"/>
      <c r="J444" s="31"/>
      <c r="K444" s="31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  <c r="Z444" s="28"/>
      <c r="AA444" s="28"/>
      <c r="AB444" s="28"/>
      <c r="AC444" s="28"/>
    </row>
    <row r="445" spans="1:29" ht="15.75">
      <c r="A445" s="50"/>
      <c r="B445" s="49"/>
      <c r="F445" s="31"/>
      <c r="H445" s="28"/>
      <c r="I445" s="31"/>
      <c r="J445" s="31"/>
      <c r="K445" s="31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28"/>
      <c r="AA445" s="28"/>
      <c r="AB445" s="28"/>
      <c r="AC445" s="28"/>
    </row>
    <row r="446" spans="1:29" ht="15.75">
      <c r="A446" s="50"/>
      <c r="B446" s="49"/>
      <c r="F446" s="31"/>
      <c r="H446" s="28"/>
      <c r="I446" s="31"/>
      <c r="J446" s="31"/>
      <c r="K446" s="31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8"/>
      <c r="AA446" s="28"/>
      <c r="AB446" s="28"/>
      <c r="AC446" s="28"/>
    </row>
    <row r="447" spans="1:29" ht="15.75">
      <c r="A447" s="50"/>
      <c r="B447" s="49"/>
      <c r="F447" s="31"/>
      <c r="H447" s="28"/>
      <c r="I447" s="31"/>
      <c r="J447" s="31"/>
      <c r="K447" s="31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  <c r="Z447" s="28"/>
      <c r="AA447" s="28"/>
      <c r="AB447" s="28"/>
      <c r="AC447" s="28"/>
    </row>
    <row r="448" spans="1:29" ht="15.75">
      <c r="A448" s="50"/>
      <c r="B448" s="49"/>
      <c r="F448" s="31"/>
      <c r="H448" s="28"/>
      <c r="I448" s="31"/>
      <c r="J448" s="31"/>
      <c r="K448" s="31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8"/>
      <c r="Z448" s="28"/>
      <c r="AA448" s="28"/>
      <c r="AB448" s="28"/>
      <c r="AC448" s="28"/>
    </row>
    <row r="449" spans="1:29" ht="15.75">
      <c r="A449" s="50"/>
      <c r="B449" s="49"/>
      <c r="F449" s="31"/>
      <c r="H449" s="28"/>
      <c r="I449" s="31"/>
      <c r="J449" s="31"/>
      <c r="K449" s="31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  <c r="Y449" s="28"/>
      <c r="Z449" s="28"/>
      <c r="AA449" s="28"/>
      <c r="AB449" s="28"/>
      <c r="AC449" s="28"/>
    </row>
    <row r="450" spans="1:29" ht="15.75">
      <c r="A450" s="50"/>
      <c r="B450" s="49"/>
      <c r="F450" s="31"/>
      <c r="H450" s="28"/>
      <c r="I450" s="31"/>
      <c r="J450" s="31"/>
      <c r="K450" s="31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28"/>
      <c r="Z450" s="28"/>
      <c r="AA450" s="28"/>
      <c r="AB450" s="28"/>
      <c r="AC450" s="28"/>
    </row>
    <row r="451" spans="1:29" ht="15.75">
      <c r="A451" s="50"/>
      <c r="B451" s="49"/>
      <c r="F451" s="31"/>
      <c r="H451" s="28"/>
      <c r="I451" s="31"/>
      <c r="J451" s="31"/>
      <c r="K451" s="31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  <c r="Y451" s="28"/>
      <c r="Z451" s="28"/>
      <c r="AA451" s="28"/>
      <c r="AB451" s="28"/>
      <c r="AC451" s="28"/>
    </row>
    <row r="452" spans="1:29" ht="15.75">
      <c r="A452" s="50"/>
      <c r="B452" s="49"/>
      <c r="F452" s="31"/>
      <c r="H452" s="28"/>
      <c r="I452" s="31"/>
      <c r="J452" s="31"/>
      <c r="K452" s="31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  <c r="Z452" s="28"/>
      <c r="AA452" s="28"/>
      <c r="AB452" s="28"/>
      <c r="AC452" s="28"/>
    </row>
    <row r="453" spans="1:29" ht="15.75">
      <c r="A453" s="50"/>
      <c r="B453" s="49"/>
      <c r="F453" s="31"/>
      <c r="H453" s="28"/>
      <c r="I453" s="31"/>
      <c r="J453" s="31"/>
      <c r="K453" s="31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28"/>
      <c r="AA453" s="28"/>
      <c r="AB453" s="28"/>
      <c r="AC453" s="28"/>
    </row>
    <row r="454" spans="1:29" ht="15.75">
      <c r="A454" s="50"/>
      <c r="B454" s="49"/>
      <c r="F454" s="31"/>
      <c r="H454" s="28"/>
      <c r="I454" s="31"/>
      <c r="J454" s="31"/>
      <c r="K454" s="31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  <c r="Y454" s="28"/>
      <c r="Z454" s="28"/>
      <c r="AA454" s="28"/>
      <c r="AB454" s="28"/>
      <c r="AC454" s="28"/>
    </row>
    <row r="455" spans="1:29" ht="15.75">
      <c r="A455" s="50"/>
      <c r="B455" s="49"/>
      <c r="F455" s="31"/>
      <c r="H455" s="28"/>
      <c r="I455" s="31"/>
      <c r="J455" s="31"/>
      <c r="K455" s="31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  <c r="Y455" s="28"/>
      <c r="Z455" s="28"/>
      <c r="AA455" s="28"/>
      <c r="AB455" s="28"/>
      <c r="AC455" s="28"/>
    </row>
    <row r="456" spans="1:29" ht="15.75">
      <c r="A456" s="50"/>
      <c r="B456" s="49"/>
      <c r="F456" s="31"/>
      <c r="H456" s="28"/>
      <c r="I456" s="31"/>
      <c r="J456" s="31"/>
      <c r="K456" s="31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  <c r="Y456" s="28"/>
      <c r="Z456" s="28"/>
      <c r="AA456" s="28"/>
      <c r="AB456" s="28"/>
      <c r="AC456" s="28"/>
    </row>
    <row r="457" spans="1:29" ht="15.75">
      <c r="A457" s="50"/>
      <c r="B457" s="49"/>
      <c r="F457" s="31"/>
      <c r="H457" s="28"/>
      <c r="I457" s="31"/>
      <c r="J457" s="31"/>
      <c r="K457" s="31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  <c r="Y457" s="28"/>
      <c r="Z457" s="28"/>
      <c r="AA457" s="28"/>
      <c r="AB457" s="28"/>
      <c r="AC457" s="28"/>
    </row>
    <row r="458" spans="1:29" ht="15.75">
      <c r="A458" s="50"/>
      <c r="B458" s="49"/>
      <c r="F458" s="31"/>
      <c r="H458" s="28"/>
      <c r="I458" s="31"/>
      <c r="J458" s="31"/>
      <c r="K458" s="31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  <c r="Y458" s="28"/>
      <c r="Z458" s="28"/>
      <c r="AA458" s="28"/>
      <c r="AB458" s="28"/>
      <c r="AC458" s="28"/>
    </row>
    <row r="459" spans="1:29" ht="15.75">
      <c r="A459" s="50"/>
      <c r="B459" s="49"/>
      <c r="F459" s="31"/>
      <c r="H459" s="28"/>
      <c r="I459" s="31"/>
      <c r="J459" s="31"/>
      <c r="K459" s="31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  <c r="Y459" s="28"/>
      <c r="Z459" s="28"/>
      <c r="AA459" s="28"/>
      <c r="AB459" s="28"/>
      <c r="AC459" s="28"/>
    </row>
    <row r="460" spans="1:29" ht="15.75">
      <c r="A460" s="50"/>
      <c r="B460" s="49"/>
      <c r="F460" s="31"/>
      <c r="H460" s="28"/>
      <c r="I460" s="31"/>
      <c r="J460" s="31"/>
      <c r="K460" s="31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  <c r="Y460" s="28"/>
      <c r="Z460" s="28"/>
      <c r="AA460" s="28"/>
      <c r="AB460" s="28"/>
      <c r="AC460" s="28"/>
    </row>
    <row r="461" spans="1:29" ht="15.75">
      <c r="A461" s="50"/>
      <c r="B461" s="49"/>
      <c r="F461" s="31"/>
      <c r="H461" s="28"/>
      <c r="I461" s="31"/>
      <c r="J461" s="31"/>
      <c r="K461" s="31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  <c r="Y461" s="28"/>
      <c r="Z461" s="28"/>
      <c r="AA461" s="28"/>
      <c r="AB461" s="28"/>
      <c r="AC461" s="28"/>
    </row>
    <row r="462" spans="1:29" ht="15.75">
      <c r="A462" s="50"/>
      <c r="B462" s="49"/>
      <c r="F462" s="31"/>
      <c r="H462" s="28"/>
      <c r="I462" s="31"/>
      <c r="J462" s="31"/>
      <c r="K462" s="31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  <c r="Y462" s="28"/>
      <c r="Z462" s="28"/>
      <c r="AA462" s="28"/>
      <c r="AB462" s="28"/>
      <c r="AC462" s="28"/>
    </row>
    <row r="463" spans="1:29" ht="15.75">
      <c r="A463" s="50"/>
      <c r="B463" s="49"/>
      <c r="F463" s="31"/>
      <c r="H463" s="28"/>
      <c r="I463" s="31"/>
      <c r="J463" s="31"/>
      <c r="K463" s="31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  <c r="Y463" s="28"/>
      <c r="Z463" s="28"/>
      <c r="AA463" s="28"/>
      <c r="AB463" s="28"/>
      <c r="AC463" s="28"/>
    </row>
    <row r="464" spans="1:29" ht="15.75">
      <c r="A464" s="50"/>
      <c r="B464" s="49"/>
      <c r="F464" s="31"/>
      <c r="H464" s="28"/>
      <c r="I464" s="31"/>
      <c r="J464" s="31"/>
      <c r="K464" s="31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8"/>
      <c r="Z464" s="28"/>
      <c r="AA464" s="28"/>
      <c r="AB464" s="28"/>
      <c r="AC464" s="28"/>
    </row>
    <row r="465" spans="1:29" ht="15.75">
      <c r="A465" s="50"/>
      <c r="B465" s="49"/>
      <c r="F465" s="31"/>
      <c r="H465" s="28"/>
      <c r="I465" s="31"/>
      <c r="J465" s="31"/>
      <c r="K465" s="31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28"/>
      <c r="AA465" s="28"/>
      <c r="AB465" s="28"/>
      <c r="AC465" s="28"/>
    </row>
    <row r="466" spans="1:29" ht="15.75">
      <c r="A466" s="50"/>
      <c r="B466" s="49"/>
      <c r="F466" s="31"/>
      <c r="H466" s="28"/>
      <c r="I466" s="31"/>
      <c r="J466" s="31"/>
      <c r="K466" s="31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  <c r="Y466" s="28"/>
      <c r="Z466" s="28"/>
      <c r="AA466" s="28"/>
      <c r="AB466" s="28"/>
      <c r="AC466" s="28"/>
    </row>
    <row r="467" spans="1:29" ht="15.75">
      <c r="A467" s="50"/>
      <c r="B467" s="49"/>
      <c r="F467" s="31"/>
      <c r="H467" s="28"/>
      <c r="I467" s="31"/>
      <c r="J467" s="31"/>
      <c r="K467" s="31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  <c r="Y467" s="28"/>
      <c r="Z467" s="28"/>
      <c r="AA467" s="28"/>
      <c r="AB467" s="28"/>
      <c r="AC467" s="28"/>
    </row>
    <row r="468" spans="1:29" ht="15.75">
      <c r="A468" s="50"/>
      <c r="B468" s="49"/>
      <c r="F468" s="31"/>
      <c r="H468" s="28"/>
      <c r="I468" s="31"/>
      <c r="J468" s="31"/>
      <c r="K468" s="31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  <c r="Y468" s="28"/>
      <c r="Z468" s="28"/>
      <c r="AA468" s="28"/>
      <c r="AB468" s="28"/>
      <c r="AC468" s="28"/>
    </row>
    <row r="469" spans="1:29" ht="15.75">
      <c r="A469" s="50"/>
      <c r="B469" s="49"/>
      <c r="F469" s="31"/>
      <c r="H469" s="28"/>
      <c r="I469" s="31"/>
      <c r="J469" s="31"/>
      <c r="K469" s="31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  <c r="Y469" s="28"/>
      <c r="Z469" s="28"/>
      <c r="AA469" s="28"/>
      <c r="AB469" s="28"/>
      <c r="AC469" s="28"/>
    </row>
    <row r="470" spans="1:29" ht="15.75">
      <c r="A470" s="50"/>
      <c r="B470" s="49"/>
      <c r="F470" s="31"/>
      <c r="H470" s="28"/>
      <c r="I470" s="31"/>
      <c r="J470" s="31"/>
      <c r="K470" s="31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  <c r="Y470" s="28"/>
      <c r="Z470" s="28"/>
      <c r="AA470" s="28"/>
      <c r="AB470" s="28"/>
      <c r="AC470" s="28"/>
    </row>
    <row r="471" spans="1:29" ht="15.75">
      <c r="A471" s="50"/>
      <c r="B471" s="49"/>
      <c r="F471" s="31"/>
      <c r="H471" s="28"/>
      <c r="I471" s="31"/>
      <c r="J471" s="31"/>
      <c r="K471" s="31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  <c r="Y471" s="28"/>
      <c r="Z471" s="28"/>
      <c r="AA471" s="28"/>
      <c r="AB471" s="28"/>
      <c r="AC471" s="28"/>
    </row>
    <row r="472" spans="1:29" ht="15.75">
      <c r="A472" s="50"/>
      <c r="B472" s="49"/>
      <c r="F472" s="31"/>
      <c r="H472" s="28"/>
      <c r="I472" s="31"/>
      <c r="J472" s="31"/>
      <c r="K472" s="31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  <c r="Y472" s="28"/>
      <c r="Z472" s="28"/>
      <c r="AA472" s="28"/>
      <c r="AB472" s="28"/>
      <c r="AC472" s="28"/>
    </row>
    <row r="473" spans="1:29" ht="15.75">
      <c r="A473" s="50"/>
      <c r="B473" s="49"/>
      <c r="F473" s="31"/>
      <c r="H473" s="28"/>
      <c r="I473" s="31"/>
      <c r="J473" s="31"/>
      <c r="K473" s="31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  <c r="Y473" s="28"/>
      <c r="Z473" s="28"/>
      <c r="AA473" s="28"/>
      <c r="AB473" s="28"/>
      <c r="AC473" s="28"/>
    </row>
    <row r="474" spans="1:29" ht="15.75">
      <c r="A474" s="50"/>
      <c r="B474" s="49"/>
      <c r="F474" s="31"/>
      <c r="H474" s="28"/>
      <c r="I474" s="31"/>
      <c r="J474" s="31"/>
      <c r="K474" s="31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  <c r="Y474" s="28"/>
      <c r="Z474" s="28"/>
      <c r="AA474" s="28"/>
      <c r="AB474" s="28"/>
      <c r="AC474" s="28"/>
    </row>
    <row r="475" spans="1:29" ht="15.75">
      <c r="A475" s="50"/>
      <c r="B475" s="49"/>
      <c r="F475" s="31"/>
      <c r="H475" s="28"/>
      <c r="I475" s="31"/>
      <c r="J475" s="31"/>
      <c r="K475" s="31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  <c r="Y475" s="28"/>
      <c r="Z475" s="28"/>
      <c r="AA475" s="28"/>
      <c r="AB475" s="28"/>
      <c r="AC475" s="28"/>
    </row>
    <row r="476" spans="1:29" ht="15.75">
      <c r="A476" s="50"/>
      <c r="B476" s="49"/>
      <c r="F476" s="31"/>
      <c r="H476" s="28"/>
      <c r="I476" s="31"/>
      <c r="J476" s="31"/>
      <c r="K476" s="31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  <c r="Y476" s="28"/>
      <c r="Z476" s="28"/>
      <c r="AA476" s="28"/>
      <c r="AB476" s="28"/>
      <c r="AC476" s="28"/>
    </row>
    <row r="477" spans="1:29" ht="15.75">
      <c r="A477" s="50"/>
      <c r="B477" s="49"/>
      <c r="F477" s="31"/>
      <c r="H477" s="28"/>
      <c r="I477" s="31"/>
      <c r="J477" s="31"/>
      <c r="K477" s="31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  <c r="Y477" s="28"/>
      <c r="Z477" s="28"/>
      <c r="AA477" s="28"/>
      <c r="AB477" s="28"/>
      <c r="AC477" s="28"/>
    </row>
    <row r="478" spans="1:29" ht="15.75">
      <c r="A478" s="50"/>
      <c r="B478" s="49"/>
      <c r="F478" s="31"/>
      <c r="H478" s="28"/>
      <c r="I478" s="31"/>
      <c r="J478" s="31"/>
      <c r="K478" s="31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  <c r="Y478" s="28"/>
      <c r="Z478" s="28"/>
      <c r="AA478" s="28"/>
      <c r="AB478" s="28"/>
      <c r="AC478" s="28"/>
    </row>
    <row r="479" spans="1:29" ht="15.75">
      <c r="A479" s="50"/>
      <c r="B479" s="49"/>
      <c r="F479" s="31"/>
      <c r="H479" s="28"/>
      <c r="I479" s="31"/>
      <c r="J479" s="31"/>
      <c r="K479" s="31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  <c r="Y479" s="28"/>
      <c r="Z479" s="28"/>
      <c r="AA479" s="28"/>
      <c r="AB479" s="28"/>
      <c r="AC479" s="28"/>
    </row>
    <row r="480" spans="1:29" ht="15.75">
      <c r="A480" s="50"/>
      <c r="B480" s="49"/>
      <c r="F480" s="31"/>
      <c r="H480" s="28"/>
      <c r="I480" s="31"/>
      <c r="J480" s="31"/>
      <c r="K480" s="31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  <c r="Y480" s="28"/>
      <c r="Z480" s="28"/>
      <c r="AA480" s="28"/>
      <c r="AB480" s="28"/>
      <c r="AC480" s="28"/>
    </row>
    <row r="481" spans="1:29" ht="15.75">
      <c r="A481" s="50"/>
      <c r="B481" s="49"/>
      <c r="F481" s="31"/>
      <c r="H481" s="28"/>
      <c r="I481" s="31"/>
      <c r="J481" s="31"/>
      <c r="K481" s="31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  <c r="Y481" s="28"/>
      <c r="Z481" s="28"/>
      <c r="AA481" s="28"/>
      <c r="AB481" s="28"/>
      <c r="AC481" s="28"/>
    </row>
    <row r="482" spans="1:29" ht="15.75">
      <c r="A482" s="50"/>
      <c r="B482" s="49"/>
      <c r="F482" s="31"/>
      <c r="H482" s="28"/>
      <c r="I482" s="31"/>
      <c r="J482" s="31"/>
      <c r="K482" s="31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  <c r="Y482" s="28"/>
      <c r="Z482" s="28"/>
      <c r="AA482" s="28"/>
      <c r="AB482" s="28"/>
      <c r="AC482" s="28"/>
    </row>
    <row r="483" spans="1:29" ht="15.75">
      <c r="A483" s="50"/>
      <c r="B483" s="49"/>
      <c r="F483" s="31"/>
      <c r="H483" s="28"/>
      <c r="I483" s="31"/>
      <c r="J483" s="31"/>
      <c r="K483" s="31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  <c r="Y483" s="28"/>
      <c r="Z483" s="28"/>
      <c r="AA483" s="28"/>
      <c r="AB483" s="28"/>
      <c r="AC483" s="28"/>
    </row>
    <row r="484" spans="1:29" ht="15.75">
      <c r="A484" s="50"/>
      <c r="B484" s="49"/>
      <c r="F484" s="31"/>
      <c r="H484" s="28"/>
      <c r="I484" s="31"/>
      <c r="J484" s="31"/>
      <c r="K484" s="31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  <c r="Y484" s="28"/>
      <c r="Z484" s="28"/>
      <c r="AA484" s="28"/>
      <c r="AB484" s="28"/>
      <c r="AC484" s="28"/>
    </row>
    <row r="485" spans="1:29" ht="15.75">
      <c r="A485" s="50"/>
      <c r="B485" s="49"/>
      <c r="F485" s="31"/>
      <c r="H485" s="28"/>
      <c r="I485" s="31"/>
      <c r="J485" s="31"/>
      <c r="K485" s="31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  <c r="Y485" s="28"/>
      <c r="Z485" s="28"/>
      <c r="AA485" s="28"/>
      <c r="AB485" s="28"/>
      <c r="AC485" s="28"/>
    </row>
    <row r="486" spans="1:29" ht="15.75">
      <c r="A486" s="50"/>
      <c r="B486" s="49"/>
      <c r="F486" s="31"/>
      <c r="H486" s="28"/>
      <c r="I486" s="31"/>
      <c r="J486" s="31"/>
      <c r="K486" s="31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  <c r="Y486" s="28"/>
      <c r="Z486" s="28"/>
      <c r="AA486" s="28"/>
      <c r="AB486" s="28"/>
      <c r="AC486" s="28"/>
    </row>
    <row r="487" spans="1:29" ht="15.75">
      <c r="A487" s="50"/>
      <c r="B487" s="49"/>
      <c r="F487" s="31"/>
      <c r="H487" s="28"/>
      <c r="I487" s="31"/>
      <c r="J487" s="31"/>
      <c r="K487" s="31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  <c r="Y487" s="28"/>
      <c r="Z487" s="28"/>
      <c r="AA487" s="28"/>
      <c r="AB487" s="28"/>
      <c r="AC487" s="28"/>
    </row>
    <row r="488" spans="1:29" ht="15.75">
      <c r="A488" s="50"/>
      <c r="B488" s="49"/>
      <c r="F488" s="31"/>
      <c r="H488" s="28"/>
      <c r="I488" s="31"/>
      <c r="J488" s="31"/>
      <c r="K488" s="31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  <c r="Y488" s="28"/>
      <c r="Z488" s="28"/>
      <c r="AA488" s="28"/>
      <c r="AB488" s="28"/>
      <c r="AC488" s="28"/>
    </row>
    <row r="489" spans="1:29" ht="15.75">
      <c r="A489" s="50"/>
      <c r="B489" s="49"/>
      <c r="F489" s="31"/>
      <c r="H489" s="28"/>
      <c r="I489" s="31"/>
      <c r="J489" s="31"/>
      <c r="K489" s="31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  <c r="Y489" s="28"/>
      <c r="Z489" s="28"/>
      <c r="AA489" s="28"/>
      <c r="AB489" s="28"/>
      <c r="AC489" s="28"/>
    </row>
    <row r="490" spans="1:29" ht="15.75">
      <c r="A490" s="50"/>
      <c r="B490" s="49"/>
      <c r="F490" s="31"/>
      <c r="H490" s="28"/>
      <c r="I490" s="31"/>
      <c r="J490" s="31"/>
      <c r="K490" s="31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  <c r="Y490" s="28"/>
      <c r="Z490" s="28"/>
      <c r="AA490" s="28"/>
      <c r="AB490" s="28"/>
      <c r="AC490" s="28"/>
    </row>
    <row r="491" spans="1:29" ht="15.75">
      <c r="A491" s="50"/>
      <c r="B491" s="49"/>
      <c r="F491" s="31"/>
      <c r="H491" s="28"/>
      <c r="I491" s="31"/>
      <c r="J491" s="31"/>
      <c r="K491" s="31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  <c r="Y491" s="28"/>
      <c r="Z491" s="28"/>
      <c r="AA491" s="28"/>
      <c r="AB491" s="28"/>
      <c r="AC491" s="28"/>
    </row>
    <row r="492" spans="1:29" ht="15.75">
      <c r="A492" s="50"/>
      <c r="B492" s="49"/>
      <c r="F492" s="31"/>
      <c r="H492" s="28"/>
      <c r="I492" s="31"/>
      <c r="J492" s="31"/>
      <c r="K492" s="31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  <c r="Y492" s="28"/>
      <c r="Z492" s="28"/>
      <c r="AA492" s="28"/>
      <c r="AB492" s="28"/>
      <c r="AC492" s="28"/>
    </row>
    <row r="493" spans="1:29" ht="15.75">
      <c r="A493" s="50"/>
      <c r="B493" s="49"/>
      <c r="F493" s="31"/>
      <c r="H493" s="28"/>
      <c r="I493" s="31"/>
      <c r="J493" s="31"/>
      <c r="K493" s="31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  <c r="Y493" s="28"/>
      <c r="Z493" s="28"/>
      <c r="AA493" s="28"/>
      <c r="AB493" s="28"/>
      <c r="AC493" s="28"/>
    </row>
    <row r="494" spans="1:29" ht="15.75">
      <c r="A494" s="50"/>
      <c r="B494" s="49"/>
      <c r="F494" s="31"/>
      <c r="H494" s="28"/>
      <c r="I494" s="31"/>
      <c r="J494" s="31"/>
      <c r="K494" s="31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  <c r="Y494" s="28"/>
      <c r="Z494" s="28"/>
      <c r="AA494" s="28"/>
      <c r="AB494" s="28"/>
      <c r="AC494" s="28"/>
    </row>
    <row r="495" spans="1:29" ht="15.75">
      <c r="A495" s="50"/>
      <c r="B495" s="49"/>
      <c r="F495" s="31"/>
      <c r="H495" s="28"/>
      <c r="I495" s="31"/>
      <c r="J495" s="31"/>
      <c r="K495" s="31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  <c r="Y495" s="28"/>
      <c r="Z495" s="28"/>
      <c r="AA495" s="28"/>
      <c r="AB495" s="28"/>
      <c r="AC495" s="28"/>
    </row>
    <row r="496" spans="1:29" ht="15.75">
      <c r="A496" s="50"/>
      <c r="B496" s="49"/>
      <c r="F496" s="31"/>
      <c r="H496" s="28"/>
      <c r="I496" s="31"/>
      <c r="J496" s="31"/>
      <c r="K496" s="31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  <c r="Y496" s="28"/>
      <c r="Z496" s="28"/>
      <c r="AA496" s="28"/>
      <c r="AB496" s="28"/>
      <c r="AC496" s="28"/>
    </row>
    <row r="497" spans="1:29" ht="15.75">
      <c r="A497" s="50"/>
      <c r="B497" s="49"/>
      <c r="F497" s="31"/>
      <c r="H497" s="28"/>
      <c r="I497" s="31"/>
      <c r="J497" s="31"/>
      <c r="K497" s="31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  <c r="Y497" s="28"/>
      <c r="Z497" s="28"/>
      <c r="AA497" s="28"/>
      <c r="AB497" s="28"/>
      <c r="AC497" s="28"/>
    </row>
    <row r="498" spans="1:29" ht="15.75">
      <c r="A498" s="50"/>
      <c r="B498" s="49"/>
      <c r="F498" s="31"/>
      <c r="H498" s="28"/>
      <c r="I498" s="31"/>
      <c r="J498" s="31"/>
      <c r="K498" s="31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  <c r="Y498" s="28"/>
      <c r="Z498" s="28"/>
      <c r="AA498" s="28"/>
      <c r="AB498" s="28"/>
      <c r="AC498" s="28"/>
    </row>
    <row r="499" spans="1:29" ht="15.75">
      <c r="A499" s="50"/>
      <c r="B499" s="49"/>
      <c r="F499" s="31"/>
      <c r="H499" s="28"/>
      <c r="I499" s="31"/>
      <c r="J499" s="31"/>
      <c r="K499" s="31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28"/>
      <c r="AA499" s="28"/>
      <c r="AB499" s="28"/>
      <c r="AC499" s="28"/>
    </row>
    <row r="500" spans="1:29" ht="15.75">
      <c r="A500" s="50"/>
      <c r="B500" s="49"/>
      <c r="F500" s="31"/>
      <c r="H500" s="28"/>
      <c r="I500" s="31"/>
      <c r="J500" s="31"/>
      <c r="K500" s="31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  <c r="Y500" s="28"/>
      <c r="Z500" s="28"/>
      <c r="AA500" s="28"/>
      <c r="AB500" s="28"/>
      <c r="AC500" s="28"/>
    </row>
    <row r="501" spans="1:29" ht="15.75">
      <c r="A501" s="50"/>
      <c r="B501" s="49"/>
      <c r="F501" s="31"/>
      <c r="H501" s="28"/>
      <c r="I501" s="31"/>
      <c r="J501" s="31"/>
      <c r="K501" s="31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  <c r="Y501" s="28"/>
      <c r="Z501" s="28"/>
      <c r="AA501" s="28"/>
      <c r="AB501" s="28"/>
      <c r="AC501" s="28"/>
    </row>
    <row r="502" spans="1:29" ht="15.75">
      <c r="A502" s="50"/>
      <c r="B502" s="49"/>
      <c r="F502" s="31"/>
      <c r="H502" s="28"/>
      <c r="I502" s="31"/>
      <c r="J502" s="31"/>
      <c r="K502" s="31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  <c r="Y502" s="28"/>
      <c r="Z502" s="28"/>
      <c r="AA502" s="28"/>
      <c r="AB502" s="28"/>
      <c r="AC502" s="28"/>
    </row>
    <row r="503" spans="1:29" ht="15.75">
      <c r="A503" s="50"/>
      <c r="B503" s="49"/>
      <c r="F503" s="31"/>
      <c r="H503" s="28"/>
      <c r="I503" s="31"/>
      <c r="J503" s="31"/>
      <c r="K503" s="31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  <c r="Y503" s="28"/>
      <c r="Z503" s="28"/>
      <c r="AA503" s="28"/>
      <c r="AB503" s="28"/>
      <c r="AC503" s="28"/>
    </row>
    <row r="504" spans="1:29" ht="15.75">
      <c r="A504" s="50"/>
      <c r="B504" s="49"/>
      <c r="F504" s="31"/>
      <c r="H504" s="28"/>
      <c r="I504" s="31"/>
      <c r="J504" s="31"/>
      <c r="K504" s="31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  <c r="Y504" s="28"/>
      <c r="Z504" s="28"/>
      <c r="AA504" s="28"/>
      <c r="AB504" s="28"/>
      <c r="AC504" s="28"/>
    </row>
    <row r="505" spans="1:29" ht="15.75">
      <c r="A505" s="50"/>
      <c r="B505" s="49"/>
      <c r="F505" s="31"/>
      <c r="H505" s="28"/>
      <c r="I505" s="31"/>
      <c r="J505" s="31"/>
      <c r="K505" s="31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  <c r="Y505" s="28"/>
      <c r="Z505" s="28"/>
      <c r="AA505" s="28"/>
      <c r="AB505" s="28"/>
      <c r="AC505" s="28"/>
    </row>
    <row r="506" spans="1:29" ht="15.75">
      <c r="A506" s="50"/>
      <c r="B506" s="49"/>
      <c r="F506" s="31"/>
      <c r="H506" s="28"/>
      <c r="I506" s="31"/>
      <c r="J506" s="31"/>
      <c r="K506" s="31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  <c r="Y506" s="28"/>
      <c r="Z506" s="28"/>
      <c r="AA506" s="28"/>
      <c r="AB506" s="28"/>
      <c r="AC506" s="28"/>
    </row>
    <row r="507" spans="1:29" ht="15.75">
      <c r="A507" s="50"/>
      <c r="B507" s="49"/>
      <c r="F507" s="31"/>
      <c r="H507" s="28"/>
      <c r="I507" s="31"/>
      <c r="J507" s="31"/>
      <c r="K507" s="31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  <c r="Y507" s="28"/>
      <c r="Z507" s="28"/>
      <c r="AA507" s="28"/>
      <c r="AB507" s="28"/>
      <c r="AC507" s="28"/>
    </row>
    <row r="508" spans="1:29" ht="15.75">
      <c r="A508" s="50"/>
      <c r="B508" s="49"/>
      <c r="F508" s="31"/>
      <c r="H508" s="28"/>
      <c r="I508" s="31"/>
      <c r="J508" s="31"/>
      <c r="K508" s="31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  <c r="Y508" s="28"/>
      <c r="Z508" s="28"/>
      <c r="AA508" s="28"/>
      <c r="AB508" s="28"/>
      <c r="AC508" s="28"/>
    </row>
    <row r="509" spans="1:29" ht="15.75">
      <c r="A509" s="50"/>
      <c r="B509" s="49"/>
      <c r="F509" s="31"/>
      <c r="H509" s="28"/>
      <c r="I509" s="31"/>
      <c r="J509" s="31"/>
      <c r="K509" s="31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  <c r="Y509" s="28"/>
      <c r="Z509" s="28"/>
      <c r="AA509" s="28"/>
      <c r="AB509" s="28"/>
      <c r="AC509" s="28"/>
    </row>
    <row r="510" spans="1:29" ht="15.75">
      <c r="A510" s="50"/>
      <c r="B510" s="49"/>
      <c r="F510" s="31"/>
      <c r="H510" s="28"/>
      <c r="I510" s="31"/>
      <c r="J510" s="31"/>
      <c r="K510" s="31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  <c r="Y510" s="28"/>
      <c r="Z510" s="28"/>
      <c r="AA510" s="28"/>
      <c r="AB510" s="28"/>
      <c r="AC510" s="28"/>
    </row>
    <row r="511" spans="1:29" ht="15.75">
      <c r="A511" s="50"/>
      <c r="B511" s="49"/>
      <c r="F511" s="31"/>
      <c r="H511" s="28"/>
      <c r="I511" s="31"/>
      <c r="J511" s="31"/>
      <c r="K511" s="31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  <c r="Y511" s="28"/>
      <c r="Z511" s="28"/>
      <c r="AA511" s="28"/>
      <c r="AB511" s="28"/>
      <c r="AC511" s="28"/>
    </row>
    <row r="512" spans="1:29" ht="15.75">
      <c r="A512" s="50"/>
      <c r="B512" s="49"/>
      <c r="F512" s="31"/>
      <c r="H512" s="28"/>
      <c r="I512" s="31"/>
      <c r="J512" s="31"/>
      <c r="K512" s="31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  <c r="Y512" s="28"/>
      <c r="Z512" s="28"/>
      <c r="AA512" s="28"/>
      <c r="AB512" s="28"/>
      <c r="AC512" s="28"/>
    </row>
    <row r="513" spans="1:29" ht="15.75">
      <c r="A513" s="50"/>
      <c r="B513" s="49"/>
      <c r="F513" s="31"/>
      <c r="H513" s="28"/>
      <c r="I513" s="31"/>
      <c r="J513" s="31"/>
      <c r="K513" s="31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  <c r="Y513" s="28"/>
      <c r="Z513" s="28"/>
      <c r="AA513" s="28"/>
      <c r="AB513" s="28"/>
      <c r="AC513" s="28"/>
    </row>
    <row r="514" spans="1:29" ht="15.75">
      <c r="A514" s="50"/>
      <c r="B514" s="49"/>
      <c r="F514" s="31"/>
      <c r="H514" s="28"/>
      <c r="I514" s="31"/>
      <c r="J514" s="31"/>
      <c r="K514" s="31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  <c r="Y514" s="28"/>
      <c r="Z514" s="28"/>
      <c r="AA514" s="28"/>
      <c r="AB514" s="28"/>
      <c r="AC514" s="28"/>
    </row>
    <row r="515" spans="1:29" ht="15.75">
      <c r="A515" s="50"/>
      <c r="B515" s="49"/>
      <c r="F515" s="31"/>
      <c r="H515" s="28"/>
      <c r="I515" s="31"/>
      <c r="J515" s="31"/>
      <c r="K515" s="31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  <c r="Y515" s="28"/>
      <c r="Z515" s="28"/>
      <c r="AA515" s="28"/>
      <c r="AB515" s="28"/>
      <c r="AC515" s="28"/>
    </row>
    <row r="516" spans="1:29" ht="15.75">
      <c r="A516" s="50"/>
      <c r="B516" s="49"/>
      <c r="F516" s="31"/>
      <c r="H516" s="28"/>
      <c r="I516" s="31"/>
      <c r="J516" s="31"/>
      <c r="K516" s="31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  <c r="Y516" s="28"/>
      <c r="Z516" s="28"/>
      <c r="AA516" s="28"/>
      <c r="AB516" s="28"/>
      <c r="AC516" s="28"/>
    </row>
    <row r="517" spans="1:29" ht="15.75">
      <c r="A517" s="50"/>
      <c r="B517" s="49"/>
      <c r="F517" s="31"/>
      <c r="H517" s="28"/>
      <c r="I517" s="31"/>
      <c r="J517" s="31"/>
      <c r="K517" s="31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  <c r="Y517" s="28"/>
      <c r="Z517" s="28"/>
      <c r="AA517" s="28"/>
      <c r="AB517" s="28"/>
      <c r="AC517" s="28"/>
    </row>
    <row r="518" spans="1:29" ht="15.75">
      <c r="A518" s="50"/>
      <c r="B518" s="49"/>
      <c r="F518" s="31"/>
      <c r="H518" s="28"/>
      <c r="I518" s="31"/>
      <c r="J518" s="31"/>
      <c r="K518" s="31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  <c r="Y518" s="28"/>
      <c r="Z518" s="28"/>
      <c r="AA518" s="28"/>
      <c r="AB518" s="28"/>
      <c r="AC518" s="28"/>
    </row>
    <row r="519" spans="1:29" ht="15.75">
      <c r="A519" s="50"/>
      <c r="B519" s="49"/>
      <c r="F519" s="31"/>
      <c r="H519" s="28"/>
      <c r="I519" s="31"/>
      <c r="J519" s="31"/>
      <c r="K519" s="31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  <c r="Y519" s="28"/>
      <c r="Z519" s="28"/>
      <c r="AA519" s="28"/>
      <c r="AB519" s="28"/>
      <c r="AC519" s="28"/>
    </row>
    <row r="520" spans="1:29" ht="15.75">
      <c r="A520" s="50"/>
      <c r="B520" s="49"/>
      <c r="F520" s="31"/>
      <c r="H520" s="28"/>
      <c r="I520" s="31"/>
      <c r="J520" s="31"/>
      <c r="K520" s="31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  <c r="Y520" s="28"/>
      <c r="Z520" s="28"/>
      <c r="AA520" s="28"/>
      <c r="AB520" s="28"/>
      <c r="AC520" s="28"/>
    </row>
    <row r="521" spans="1:29" ht="15.75">
      <c r="A521" s="50"/>
      <c r="B521" s="49"/>
      <c r="F521" s="31"/>
      <c r="H521" s="28"/>
      <c r="I521" s="31"/>
      <c r="J521" s="31"/>
      <c r="K521" s="31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28"/>
      <c r="Z521" s="28"/>
      <c r="AA521" s="28"/>
      <c r="AB521" s="28"/>
      <c r="AC521" s="28"/>
    </row>
    <row r="522" spans="1:29" ht="15.75">
      <c r="A522" s="50"/>
      <c r="B522" s="49"/>
      <c r="F522" s="31"/>
      <c r="H522" s="28"/>
      <c r="I522" s="31"/>
      <c r="J522" s="31"/>
      <c r="K522" s="31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  <c r="Y522" s="28"/>
      <c r="Z522" s="28"/>
      <c r="AA522" s="28"/>
      <c r="AB522" s="28"/>
      <c r="AC522" s="28"/>
    </row>
    <row r="523" spans="1:29" ht="15.75">
      <c r="A523" s="50"/>
      <c r="B523" s="49"/>
      <c r="F523" s="31"/>
      <c r="H523" s="28"/>
      <c r="I523" s="31"/>
      <c r="J523" s="31"/>
      <c r="K523" s="31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  <c r="Y523" s="28"/>
      <c r="Z523" s="28"/>
      <c r="AA523" s="28"/>
      <c r="AB523" s="28"/>
      <c r="AC523" s="28"/>
    </row>
    <row r="524" spans="1:29" ht="15.75">
      <c r="A524" s="50"/>
      <c r="B524" s="49"/>
      <c r="F524" s="31"/>
      <c r="H524" s="28"/>
      <c r="I524" s="31"/>
      <c r="J524" s="31"/>
      <c r="K524" s="31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  <c r="Y524" s="28"/>
      <c r="Z524" s="28"/>
      <c r="AA524" s="28"/>
      <c r="AB524" s="28"/>
      <c r="AC524" s="28"/>
    </row>
    <row r="525" spans="1:29" ht="15.75">
      <c r="A525" s="50"/>
      <c r="B525" s="49"/>
      <c r="F525" s="31"/>
      <c r="H525" s="28"/>
      <c r="I525" s="31"/>
      <c r="J525" s="31"/>
      <c r="K525" s="31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  <c r="Y525" s="28"/>
      <c r="Z525" s="28"/>
      <c r="AA525" s="28"/>
      <c r="AB525" s="28"/>
      <c r="AC525" s="28"/>
    </row>
    <row r="526" spans="1:29" ht="15.75">
      <c r="A526" s="50"/>
      <c r="B526" s="49"/>
      <c r="F526" s="31"/>
      <c r="H526" s="28"/>
      <c r="I526" s="31"/>
      <c r="J526" s="31"/>
      <c r="K526" s="31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  <c r="Y526" s="28"/>
      <c r="Z526" s="28"/>
      <c r="AA526" s="28"/>
      <c r="AB526" s="28"/>
      <c r="AC526" s="28"/>
    </row>
    <row r="527" spans="1:29" ht="15.75">
      <c r="A527" s="50"/>
      <c r="B527" s="49"/>
      <c r="F527" s="31"/>
      <c r="H527" s="28"/>
      <c r="I527" s="31"/>
      <c r="J527" s="31"/>
      <c r="K527" s="31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  <c r="Y527" s="28"/>
      <c r="Z527" s="28"/>
      <c r="AA527" s="28"/>
      <c r="AB527" s="28"/>
      <c r="AC527" s="28"/>
    </row>
    <row r="528" spans="1:29" ht="15.75">
      <c r="A528" s="50"/>
      <c r="B528" s="49"/>
      <c r="F528" s="31"/>
      <c r="H528" s="28"/>
      <c r="I528" s="31"/>
      <c r="J528" s="31"/>
      <c r="K528" s="31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  <c r="Y528" s="28"/>
      <c r="Z528" s="28"/>
      <c r="AA528" s="28"/>
      <c r="AB528" s="28"/>
      <c r="AC528" s="28"/>
    </row>
    <row r="529" spans="1:29" ht="15.75">
      <c r="A529" s="50"/>
      <c r="B529" s="49"/>
      <c r="F529" s="31"/>
      <c r="H529" s="28"/>
      <c r="I529" s="31"/>
      <c r="J529" s="31"/>
      <c r="K529" s="31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  <c r="Y529" s="28"/>
      <c r="Z529" s="28"/>
      <c r="AA529" s="28"/>
      <c r="AB529" s="28"/>
      <c r="AC529" s="28"/>
    </row>
    <row r="530" spans="1:29" ht="15.75">
      <c r="A530" s="50"/>
      <c r="B530" s="49"/>
      <c r="F530" s="31"/>
      <c r="H530" s="28"/>
      <c r="I530" s="31"/>
      <c r="J530" s="31"/>
      <c r="K530" s="31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  <c r="Y530" s="28"/>
      <c r="Z530" s="28"/>
      <c r="AA530" s="28"/>
      <c r="AB530" s="28"/>
      <c r="AC530" s="28"/>
    </row>
    <row r="531" spans="1:29" ht="15.75">
      <c r="A531" s="50"/>
      <c r="B531" s="49"/>
      <c r="F531" s="31"/>
      <c r="H531" s="28"/>
      <c r="I531" s="31"/>
      <c r="J531" s="31"/>
      <c r="K531" s="31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  <c r="Y531" s="28"/>
      <c r="Z531" s="28"/>
      <c r="AA531" s="28"/>
      <c r="AB531" s="28"/>
      <c r="AC531" s="28"/>
    </row>
    <row r="532" spans="1:29" ht="15.75">
      <c r="A532" s="50"/>
      <c r="B532" s="49"/>
      <c r="F532" s="31"/>
      <c r="H532" s="28"/>
      <c r="I532" s="31"/>
      <c r="J532" s="31"/>
      <c r="K532" s="31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  <c r="Y532" s="28"/>
      <c r="Z532" s="28"/>
      <c r="AA532" s="28"/>
      <c r="AB532" s="28"/>
      <c r="AC532" s="28"/>
    </row>
    <row r="533" spans="1:29" ht="15.75">
      <c r="A533" s="50"/>
      <c r="B533" s="49"/>
      <c r="F533" s="31"/>
      <c r="H533" s="28"/>
      <c r="I533" s="31"/>
      <c r="J533" s="31"/>
      <c r="K533" s="31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  <c r="Y533" s="28"/>
      <c r="Z533" s="28"/>
      <c r="AA533" s="28"/>
      <c r="AB533" s="28"/>
      <c r="AC533" s="28"/>
    </row>
    <row r="534" spans="1:29" ht="15.75">
      <c r="A534" s="50"/>
      <c r="B534" s="49"/>
      <c r="F534" s="31"/>
      <c r="H534" s="28"/>
      <c r="I534" s="31"/>
      <c r="J534" s="31"/>
      <c r="K534" s="31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  <c r="Y534" s="28"/>
      <c r="Z534" s="28"/>
      <c r="AA534" s="28"/>
      <c r="AB534" s="28"/>
      <c r="AC534" s="28"/>
    </row>
    <row r="535" spans="1:29" ht="15.75">
      <c r="A535" s="50"/>
      <c r="B535" s="49"/>
      <c r="F535" s="31"/>
      <c r="H535" s="28"/>
      <c r="I535" s="31"/>
      <c r="J535" s="31"/>
      <c r="K535" s="31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  <c r="Y535" s="28"/>
      <c r="Z535" s="28"/>
      <c r="AA535" s="28"/>
      <c r="AB535" s="28"/>
      <c r="AC535" s="28"/>
    </row>
    <row r="536" spans="1:29" ht="15.75">
      <c r="A536" s="50"/>
      <c r="B536" s="49"/>
      <c r="F536" s="31"/>
      <c r="H536" s="28"/>
      <c r="I536" s="31"/>
      <c r="J536" s="31"/>
      <c r="K536" s="31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  <c r="Y536" s="28"/>
      <c r="Z536" s="28"/>
      <c r="AA536" s="28"/>
      <c r="AB536" s="28"/>
      <c r="AC536" s="28"/>
    </row>
    <row r="537" spans="1:29" ht="15.75">
      <c r="A537" s="50"/>
      <c r="B537" s="49"/>
      <c r="F537" s="31"/>
      <c r="H537" s="28"/>
      <c r="I537" s="31"/>
      <c r="J537" s="31"/>
      <c r="K537" s="31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  <c r="Y537" s="28"/>
      <c r="Z537" s="28"/>
      <c r="AA537" s="28"/>
      <c r="AB537" s="28"/>
      <c r="AC537" s="28"/>
    </row>
    <row r="538" spans="1:29" ht="15.75">
      <c r="A538" s="50"/>
      <c r="B538" s="49"/>
      <c r="F538" s="31"/>
      <c r="H538" s="28"/>
      <c r="I538" s="31"/>
      <c r="J538" s="31"/>
      <c r="K538" s="31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  <c r="Y538" s="28"/>
      <c r="Z538" s="28"/>
      <c r="AA538" s="28"/>
      <c r="AB538" s="28"/>
      <c r="AC538" s="28"/>
    </row>
    <row r="539" spans="1:29" ht="15.75">
      <c r="A539" s="50"/>
      <c r="B539" s="49"/>
      <c r="F539" s="31"/>
      <c r="H539" s="28"/>
      <c r="I539" s="31"/>
      <c r="J539" s="31"/>
      <c r="K539" s="31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  <c r="Y539" s="28"/>
      <c r="Z539" s="28"/>
      <c r="AA539" s="28"/>
      <c r="AB539" s="28"/>
      <c r="AC539" s="28"/>
    </row>
    <row r="540" spans="1:29" ht="15.75">
      <c r="A540" s="50"/>
      <c r="B540" s="49"/>
      <c r="F540" s="31"/>
      <c r="H540" s="28"/>
      <c r="I540" s="31"/>
      <c r="J540" s="31"/>
      <c r="K540" s="31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  <c r="Y540" s="28"/>
      <c r="Z540" s="28"/>
      <c r="AA540" s="28"/>
      <c r="AB540" s="28"/>
      <c r="AC540" s="28"/>
    </row>
    <row r="541" spans="1:29" ht="15.75">
      <c r="A541" s="50"/>
      <c r="B541" s="49"/>
      <c r="F541" s="31"/>
      <c r="H541" s="28"/>
      <c r="I541" s="31"/>
      <c r="J541" s="31"/>
      <c r="K541" s="31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  <c r="Y541" s="28"/>
      <c r="Z541" s="28"/>
      <c r="AA541" s="28"/>
      <c r="AB541" s="28"/>
      <c r="AC541" s="28"/>
    </row>
    <row r="542" spans="1:29" ht="15.75">
      <c r="A542" s="50"/>
      <c r="B542" s="49"/>
      <c r="F542" s="31"/>
      <c r="H542" s="28"/>
      <c r="I542" s="31"/>
      <c r="J542" s="31"/>
      <c r="K542" s="31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  <c r="Y542" s="28"/>
      <c r="Z542" s="28"/>
      <c r="AA542" s="28"/>
      <c r="AB542" s="28"/>
      <c r="AC542" s="28"/>
    </row>
    <row r="543" spans="1:29" ht="15.75">
      <c r="A543" s="50"/>
      <c r="B543" s="49"/>
      <c r="F543" s="31"/>
      <c r="H543" s="28"/>
      <c r="I543" s="31"/>
      <c r="J543" s="31"/>
      <c r="K543" s="31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  <c r="Y543" s="28"/>
      <c r="Z543" s="28"/>
      <c r="AA543" s="28"/>
      <c r="AB543" s="28"/>
      <c r="AC543" s="28"/>
    </row>
    <row r="544" spans="1:29" ht="15.75">
      <c r="A544" s="50"/>
      <c r="B544" s="49"/>
      <c r="F544" s="31"/>
      <c r="H544" s="28"/>
      <c r="I544" s="31"/>
      <c r="J544" s="31"/>
      <c r="K544" s="31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  <c r="Y544" s="28"/>
      <c r="Z544" s="28"/>
      <c r="AA544" s="28"/>
      <c r="AB544" s="28"/>
      <c r="AC544" s="28"/>
    </row>
    <row r="545" spans="1:29" ht="15.75">
      <c r="A545" s="50"/>
      <c r="B545" s="49"/>
      <c r="F545" s="31"/>
      <c r="H545" s="28"/>
      <c r="I545" s="31"/>
      <c r="J545" s="31"/>
      <c r="K545" s="31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  <c r="Y545" s="28"/>
      <c r="Z545" s="28"/>
      <c r="AA545" s="28"/>
      <c r="AB545" s="28"/>
      <c r="AC545" s="28"/>
    </row>
    <row r="546" spans="1:29" ht="15.75">
      <c r="A546" s="50"/>
      <c r="B546" s="49"/>
      <c r="F546" s="31"/>
      <c r="H546" s="28"/>
      <c r="I546" s="31"/>
      <c r="J546" s="31"/>
      <c r="K546" s="31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  <c r="Y546" s="28"/>
      <c r="Z546" s="28"/>
      <c r="AA546" s="28"/>
      <c r="AB546" s="28"/>
      <c r="AC546" s="28"/>
    </row>
    <row r="547" spans="1:29" ht="15.75">
      <c r="A547" s="50"/>
      <c r="B547" s="49"/>
      <c r="F547" s="31"/>
      <c r="H547" s="28"/>
      <c r="I547" s="31"/>
      <c r="J547" s="31"/>
      <c r="K547" s="31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  <c r="Y547" s="28"/>
      <c r="Z547" s="28"/>
      <c r="AA547" s="28"/>
      <c r="AB547" s="28"/>
      <c r="AC547" s="28"/>
    </row>
    <row r="548" spans="1:29" ht="15.75">
      <c r="A548" s="50"/>
      <c r="B548" s="49"/>
      <c r="F548" s="31"/>
      <c r="H548" s="28"/>
      <c r="I548" s="31"/>
      <c r="J548" s="31"/>
      <c r="K548" s="31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  <c r="Y548" s="28"/>
      <c r="Z548" s="28"/>
      <c r="AA548" s="28"/>
      <c r="AB548" s="28"/>
      <c r="AC548" s="28"/>
    </row>
    <row r="549" spans="1:29" ht="15.75">
      <c r="A549" s="50"/>
      <c r="B549" s="49"/>
      <c r="F549" s="31"/>
      <c r="H549" s="28"/>
      <c r="I549" s="31"/>
      <c r="J549" s="31"/>
      <c r="K549" s="31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  <c r="Y549" s="28"/>
      <c r="Z549" s="28"/>
      <c r="AA549" s="28"/>
      <c r="AB549" s="28"/>
      <c r="AC549" s="28"/>
    </row>
    <row r="550" spans="1:29" ht="15.75">
      <c r="A550" s="50"/>
      <c r="B550" s="49"/>
      <c r="F550" s="31"/>
      <c r="H550" s="28"/>
      <c r="I550" s="31"/>
      <c r="J550" s="31"/>
      <c r="K550" s="31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  <c r="Y550" s="28"/>
      <c r="Z550" s="28"/>
      <c r="AA550" s="28"/>
      <c r="AB550" s="28"/>
      <c r="AC550" s="28"/>
    </row>
    <row r="551" spans="1:29" ht="15.75">
      <c r="A551" s="50"/>
      <c r="B551" s="49"/>
      <c r="F551" s="31"/>
      <c r="H551" s="28"/>
      <c r="I551" s="31"/>
      <c r="J551" s="31"/>
      <c r="K551" s="31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  <c r="Y551" s="28"/>
      <c r="Z551" s="28"/>
      <c r="AA551" s="28"/>
      <c r="AB551" s="28"/>
      <c r="AC551" s="28"/>
    </row>
    <row r="552" spans="1:29" ht="15.75">
      <c r="A552" s="50"/>
      <c r="B552" s="49"/>
      <c r="F552" s="31"/>
      <c r="H552" s="28"/>
      <c r="I552" s="31"/>
      <c r="J552" s="31"/>
      <c r="K552" s="31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  <c r="Y552" s="28"/>
      <c r="Z552" s="28"/>
      <c r="AA552" s="28"/>
      <c r="AB552" s="28"/>
      <c r="AC552" s="28"/>
    </row>
    <row r="553" spans="1:29" ht="15.75">
      <c r="A553" s="50"/>
      <c r="B553" s="49"/>
      <c r="F553" s="31"/>
      <c r="H553" s="28"/>
      <c r="I553" s="31"/>
      <c r="J553" s="31"/>
      <c r="K553" s="31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  <c r="Y553" s="28"/>
      <c r="Z553" s="28"/>
      <c r="AA553" s="28"/>
      <c r="AB553" s="28"/>
      <c r="AC553" s="28"/>
    </row>
    <row r="554" spans="1:29" ht="15.75">
      <c r="A554" s="50"/>
      <c r="B554" s="49"/>
      <c r="F554" s="31"/>
      <c r="H554" s="28"/>
      <c r="I554" s="31"/>
      <c r="J554" s="31"/>
      <c r="K554" s="31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  <c r="Y554" s="28"/>
      <c r="Z554" s="28"/>
      <c r="AA554" s="28"/>
      <c r="AB554" s="28"/>
      <c r="AC554" s="28"/>
    </row>
    <row r="555" spans="1:29" ht="15.75">
      <c r="A555" s="50"/>
      <c r="B555" s="49"/>
      <c r="F555" s="31"/>
      <c r="H555" s="28"/>
      <c r="I555" s="31"/>
      <c r="J555" s="31"/>
      <c r="K555" s="31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  <c r="Y555" s="28"/>
      <c r="Z555" s="28"/>
      <c r="AA555" s="28"/>
      <c r="AB555" s="28"/>
      <c r="AC555" s="28"/>
    </row>
    <row r="556" spans="1:29" ht="15.75">
      <c r="A556" s="50"/>
      <c r="B556" s="49"/>
      <c r="F556" s="31"/>
      <c r="H556" s="28"/>
      <c r="I556" s="31"/>
      <c r="J556" s="31"/>
      <c r="K556" s="31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  <c r="Y556" s="28"/>
      <c r="Z556" s="28"/>
      <c r="AA556" s="28"/>
      <c r="AB556" s="28"/>
      <c r="AC556" s="28"/>
    </row>
    <row r="557" spans="1:29" ht="15.75">
      <c r="A557" s="50"/>
      <c r="B557" s="49"/>
      <c r="F557" s="31"/>
      <c r="H557" s="28"/>
      <c r="I557" s="31"/>
      <c r="J557" s="31"/>
      <c r="K557" s="31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  <c r="Y557" s="28"/>
      <c r="Z557" s="28"/>
      <c r="AA557" s="28"/>
      <c r="AB557" s="28"/>
      <c r="AC557" s="28"/>
    </row>
    <row r="558" spans="1:29" ht="15.75">
      <c r="A558" s="50"/>
      <c r="B558" s="49"/>
      <c r="F558" s="31"/>
      <c r="H558" s="28"/>
      <c r="I558" s="31"/>
      <c r="J558" s="31"/>
      <c r="K558" s="31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  <c r="Y558" s="28"/>
      <c r="Z558" s="28"/>
      <c r="AA558" s="28"/>
      <c r="AB558" s="28"/>
      <c r="AC558" s="28"/>
    </row>
    <row r="559" spans="1:29" ht="15.75">
      <c r="A559" s="50"/>
      <c r="B559" s="49"/>
      <c r="F559" s="31"/>
      <c r="H559" s="28"/>
      <c r="I559" s="31"/>
      <c r="J559" s="31"/>
      <c r="K559" s="31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  <c r="Y559" s="28"/>
      <c r="Z559" s="28"/>
      <c r="AA559" s="28"/>
      <c r="AB559" s="28"/>
      <c r="AC559" s="28"/>
    </row>
    <row r="560" spans="1:29" ht="15.75">
      <c r="A560" s="50"/>
      <c r="B560" s="49"/>
      <c r="F560" s="31"/>
      <c r="H560" s="28"/>
      <c r="I560" s="31"/>
      <c r="J560" s="31"/>
      <c r="K560" s="31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  <c r="Y560" s="28"/>
      <c r="Z560" s="28"/>
      <c r="AA560" s="28"/>
      <c r="AB560" s="28"/>
      <c r="AC560" s="28"/>
    </row>
    <row r="561" spans="1:29" ht="15.75">
      <c r="A561" s="50"/>
      <c r="B561" s="49"/>
      <c r="F561" s="31"/>
      <c r="H561" s="28"/>
      <c r="I561" s="31"/>
      <c r="J561" s="31"/>
      <c r="K561" s="31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  <c r="Y561" s="28"/>
      <c r="Z561" s="28"/>
      <c r="AA561" s="28"/>
      <c r="AB561" s="28"/>
      <c r="AC561" s="28"/>
    </row>
    <row r="562" spans="1:29" ht="15.75">
      <c r="A562" s="50"/>
      <c r="B562" s="49"/>
      <c r="F562" s="31"/>
      <c r="H562" s="28"/>
      <c r="I562" s="31"/>
      <c r="J562" s="31"/>
      <c r="K562" s="31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  <c r="Y562" s="28"/>
      <c r="Z562" s="28"/>
      <c r="AA562" s="28"/>
      <c r="AB562" s="28"/>
      <c r="AC562" s="28"/>
    </row>
    <row r="563" spans="1:29" ht="15.75">
      <c r="A563" s="50"/>
      <c r="B563" s="49"/>
      <c r="F563" s="31"/>
      <c r="H563" s="28"/>
      <c r="I563" s="31"/>
      <c r="J563" s="31"/>
      <c r="K563" s="31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  <c r="Y563" s="28"/>
      <c r="Z563" s="28"/>
      <c r="AA563" s="28"/>
      <c r="AB563" s="28"/>
      <c r="AC563" s="28"/>
    </row>
    <row r="564" spans="1:29" ht="15.75">
      <c r="A564" s="50"/>
      <c r="B564" s="49"/>
      <c r="F564" s="31"/>
      <c r="H564" s="28"/>
      <c r="I564" s="31"/>
      <c r="J564" s="31"/>
      <c r="K564" s="31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  <c r="Y564" s="28"/>
      <c r="Z564" s="28"/>
      <c r="AA564" s="28"/>
      <c r="AB564" s="28"/>
      <c r="AC564" s="28"/>
    </row>
    <row r="565" spans="1:29" ht="15.75">
      <c r="A565" s="50"/>
      <c r="B565" s="49"/>
      <c r="F565" s="31"/>
      <c r="H565" s="28"/>
      <c r="I565" s="31"/>
      <c r="J565" s="31"/>
      <c r="K565" s="31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  <c r="Y565" s="28"/>
      <c r="Z565" s="28"/>
      <c r="AA565" s="28"/>
      <c r="AB565" s="28"/>
      <c r="AC565" s="28"/>
    </row>
    <row r="566" spans="1:29" ht="15.75">
      <c r="A566" s="50"/>
      <c r="B566" s="49"/>
      <c r="F566" s="31"/>
      <c r="H566" s="28"/>
      <c r="I566" s="31"/>
      <c r="J566" s="31"/>
      <c r="K566" s="31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  <c r="Y566" s="28"/>
      <c r="Z566" s="28"/>
      <c r="AA566" s="28"/>
      <c r="AB566" s="28"/>
      <c r="AC566" s="28"/>
    </row>
    <row r="567" spans="1:29" ht="15.75">
      <c r="A567" s="50"/>
      <c r="B567" s="49"/>
      <c r="F567" s="31"/>
      <c r="H567" s="28"/>
      <c r="I567" s="31"/>
      <c r="J567" s="31"/>
      <c r="K567" s="31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  <c r="Y567" s="28"/>
      <c r="Z567" s="28"/>
      <c r="AA567" s="28"/>
      <c r="AB567" s="28"/>
      <c r="AC567" s="28"/>
    </row>
    <row r="568" spans="1:29" ht="15.75">
      <c r="A568" s="50"/>
      <c r="B568" s="49"/>
      <c r="F568" s="31"/>
      <c r="H568" s="28"/>
      <c r="I568" s="31"/>
      <c r="J568" s="31"/>
      <c r="K568" s="31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  <c r="Y568" s="28"/>
      <c r="Z568" s="28"/>
      <c r="AA568" s="28"/>
      <c r="AB568" s="28"/>
      <c r="AC568" s="28"/>
    </row>
    <row r="569" spans="1:29" ht="15.75">
      <c r="A569" s="50"/>
      <c r="B569" s="49"/>
      <c r="F569" s="31"/>
      <c r="H569" s="28"/>
      <c r="I569" s="31"/>
      <c r="J569" s="31"/>
      <c r="K569" s="31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  <c r="Y569" s="28"/>
      <c r="Z569" s="28"/>
      <c r="AA569" s="28"/>
      <c r="AB569" s="28"/>
      <c r="AC569" s="28"/>
    </row>
    <row r="570" spans="1:29" ht="15.75">
      <c r="A570" s="50"/>
      <c r="B570" s="49"/>
      <c r="F570" s="31"/>
      <c r="H570" s="28"/>
      <c r="I570" s="31"/>
      <c r="J570" s="31"/>
      <c r="K570" s="31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  <c r="Y570" s="28"/>
      <c r="Z570" s="28"/>
      <c r="AA570" s="28"/>
      <c r="AB570" s="28"/>
      <c r="AC570" s="28"/>
    </row>
    <row r="571" spans="1:29" ht="15.75">
      <c r="A571" s="50"/>
      <c r="B571" s="49"/>
      <c r="F571" s="31"/>
      <c r="H571" s="28"/>
      <c r="I571" s="31"/>
      <c r="J571" s="31"/>
      <c r="K571" s="31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  <c r="Y571" s="28"/>
      <c r="Z571" s="28"/>
      <c r="AA571" s="28"/>
      <c r="AB571" s="28"/>
      <c r="AC571" s="28"/>
    </row>
    <row r="572" spans="1:29" ht="15.75">
      <c r="A572" s="50"/>
      <c r="B572" s="49"/>
      <c r="F572" s="31"/>
      <c r="H572" s="28"/>
      <c r="I572" s="31"/>
      <c r="J572" s="31"/>
      <c r="K572" s="31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  <c r="Y572" s="28"/>
      <c r="Z572" s="28"/>
      <c r="AA572" s="28"/>
      <c r="AB572" s="28"/>
      <c r="AC572" s="28"/>
    </row>
    <row r="573" spans="1:29" ht="15.75">
      <c r="A573" s="50"/>
      <c r="B573" s="49"/>
      <c r="F573" s="31"/>
      <c r="H573" s="28"/>
      <c r="I573" s="31"/>
      <c r="J573" s="31"/>
      <c r="K573" s="31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  <c r="Y573" s="28"/>
      <c r="Z573" s="28"/>
      <c r="AA573" s="28"/>
      <c r="AB573" s="28"/>
      <c r="AC573" s="28"/>
    </row>
    <row r="574" spans="1:29" ht="15.75">
      <c r="A574" s="50"/>
      <c r="B574" s="49"/>
      <c r="F574" s="31"/>
      <c r="H574" s="28"/>
      <c r="I574" s="31"/>
      <c r="J574" s="31"/>
      <c r="K574" s="31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  <c r="Y574" s="28"/>
      <c r="Z574" s="28"/>
      <c r="AA574" s="28"/>
      <c r="AB574" s="28"/>
      <c r="AC574" s="28"/>
    </row>
    <row r="575" spans="1:29" ht="15.75">
      <c r="A575" s="50"/>
      <c r="B575" s="49"/>
      <c r="F575" s="31"/>
      <c r="H575" s="28"/>
      <c r="I575" s="31"/>
      <c r="J575" s="31"/>
      <c r="K575" s="31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  <c r="Y575" s="28"/>
      <c r="Z575" s="28"/>
      <c r="AA575" s="28"/>
      <c r="AB575" s="28"/>
      <c r="AC575" s="28"/>
    </row>
    <row r="576" spans="1:29" ht="15.75">
      <c r="A576" s="50"/>
      <c r="B576" s="49"/>
      <c r="F576" s="31"/>
      <c r="H576" s="28"/>
      <c r="I576" s="31"/>
      <c r="J576" s="31"/>
      <c r="K576" s="31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  <c r="Y576" s="28"/>
      <c r="Z576" s="28"/>
      <c r="AA576" s="28"/>
      <c r="AB576" s="28"/>
      <c r="AC576" s="28"/>
    </row>
    <row r="577" spans="1:29" ht="15.75">
      <c r="A577" s="50"/>
      <c r="B577" s="49"/>
      <c r="F577" s="31"/>
      <c r="H577" s="28"/>
      <c r="I577" s="31"/>
      <c r="J577" s="31"/>
      <c r="K577" s="31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  <c r="Y577" s="28"/>
      <c r="Z577" s="28"/>
      <c r="AA577" s="28"/>
      <c r="AB577" s="28"/>
      <c r="AC577" s="28"/>
    </row>
    <row r="578" spans="1:29" ht="15.75">
      <c r="A578" s="50"/>
      <c r="B578" s="49"/>
      <c r="F578" s="31"/>
      <c r="H578" s="28"/>
      <c r="I578" s="31"/>
      <c r="J578" s="31"/>
      <c r="K578" s="31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  <c r="Y578" s="28"/>
      <c r="Z578" s="28"/>
      <c r="AA578" s="28"/>
      <c r="AB578" s="28"/>
      <c r="AC578" s="28"/>
    </row>
    <row r="579" spans="1:29" ht="15.75">
      <c r="A579" s="50"/>
      <c r="B579" s="49"/>
      <c r="F579" s="31"/>
      <c r="H579" s="28"/>
      <c r="I579" s="31"/>
      <c r="J579" s="31"/>
      <c r="K579" s="31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  <c r="Y579" s="28"/>
      <c r="Z579" s="28"/>
      <c r="AA579" s="28"/>
      <c r="AB579" s="28"/>
      <c r="AC579" s="28"/>
    </row>
    <row r="580" spans="1:29" ht="15.75">
      <c r="A580" s="50"/>
      <c r="B580" s="49"/>
      <c r="F580" s="31"/>
      <c r="H580" s="28"/>
      <c r="I580" s="31"/>
      <c r="J580" s="31"/>
      <c r="K580" s="31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  <c r="Y580" s="28"/>
      <c r="Z580" s="28"/>
      <c r="AA580" s="28"/>
      <c r="AB580" s="28"/>
      <c r="AC580" s="28"/>
    </row>
    <row r="581" spans="1:29" ht="15.75">
      <c r="A581" s="50"/>
      <c r="B581" s="49"/>
      <c r="F581" s="31"/>
      <c r="H581" s="28"/>
      <c r="I581" s="31"/>
      <c r="J581" s="31"/>
      <c r="K581" s="31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  <c r="Y581" s="28"/>
      <c r="Z581" s="28"/>
      <c r="AA581" s="28"/>
      <c r="AB581" s="28"/>
      <c r="AC581" s="28"/>
    </row>
    <row r="582" spans="1:29" ht="15.75">
      <c r="A582" s="50"/>
      <c r="B582" s="49"/>
      <c r="F582" s="31"/>
      <c r="H582" s="28"/>
      <c r="I582" s="31"/>
      <c r="J582" s="31"/>
      <c r="K582" s="31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  <c r="Y582" s="28"/>
      <c r="Z582" s="28"/>
      <c r="AA582" s="28"/>
      <c r="AB582" s="28"/>
      <c r="AC582" s="28"/>
    </row>
    <row r="583" spans="1:29" ht="15.75">
      <c r="A583" s="50"/>
      <c r="B583" s="49"/>
      <c r="F583" s="31"/>
      <c r="H583" s="28"/>
      <c r="I583" s="31"/>
      <c r="J583" s="31"/>
      <c r="K583" s="31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  <c r="Y583" s="28"/>
      <c r="Z583" s="28"/>
      <c r="AA583" s="28"/>
      <c r="AB583" s="28"/>
      <c r="AC583" s="28"/>
    </row>
    <row r="584" spans="1:29" ht="15.75">
      <c r="A584" s="50"/>
      <c r="B584" s="49"/>
      <c r="F584" s="31"/>
      <c r="H584" s="28"/>
      <c r="I584" s="31"/>
      <c r="J584" s="31"/>
      <c r="K584" s="31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  <c r="Y584" s="28"/>
      <c r="Z584" s="28"/>
      <c r="AA584" s="28"/>
      <c r="AB584" s="28"/>
      <c r="AC584" s="28"/>
    </row>
    <row r="585" spans="1:29" ht="15.75">
      <c r="A585" s="50"/>
      <c r="B585" s="49"/>
      <c r="F585" s="31"/>
      <c r="H585" s="28"/>
      <c r="I585" s="31"/>
      <c r="J585" s="31"/>
      <c r="K585" s="31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  <c r="Y585" s="28"/>
      <c r="Z585" s="28"/>
      <c r="AA585" s="28"/>
      <c r="AB585" s="28"/>
      <c r="AC585" s="28"/>
    </row>
    <row r="586" spans="1:29" ht="15.75">
      <c r="A586" s="50"/>
      <c r="B586" s="49"/>
      <c r="F586" s="31"/>
      <c r="H586" s="28"/>
      <c r="I586" s="31"/>
      <c r="J586" s="31"/>
      <c r="K586" s="31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  <c r="Y586" s="28"/>
      <c r="Z586" s="28"/>
      <c r="AA586" s="28"/>
      <c r="AB586" s="28"/>
      <c r="AC586" s="28"/>
    </row>
    <row r="587" spans="1:29" ht="15.75">
      <c r="A587" s="50"/>
      <c r="B587" s="49"/>
      <c r="F587" s="31"/>
      <c r="H587" s="28"/>
      <c r="I587" s="31"/>
      <c r="J587" s="31"/>
      <c r="K587" s="31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  <c r="Y587" s="28"/>
      <c r="Z587" s="28"/>
      <c r="AA587" s="28"/>
      <c r="AB587" s="28"/>
      <c r="AC587" s="28"/>
    </row>
    <row r="588" spans="1:29" ht="15.75">
      <c r="A588" s="50"/>
      <c r="B588" s="49"/>
      <c r="F588" s="31"/>
      <c r="H588" s="28"/>
      <c r="I588" s="31"/>
      <c r="J588" s="31"/>
      <c r="K588" s="31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  <c r="Y588" s="28"/>
      <c r="Z588" s="28"/>
      <c r="AA588" s="28"/>
      <c r="AB588" s="28"/>
      <c r="AC588" s="28"/>
    </row>
    <row r="589" spans="1:29" ht="15.75">
      <c r="A589" s="50"/>
      <c r="B589" s="49"/>
      <c r="F589" s="31"/>
      <c r="H589" s="28"/>
      <c r="I589" s="31"/>
      <c r="J589" s="31"/>
      <c r="K589" s="31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  <c r="Y589" s="28"/>
      <c r="Z589" s="28"/>
      <c r="AA589" s="28"/>
      <c r="AB589" s="28"/>
      <c r="AC589" s="28"/>
    </row>
    <row r="590" spans="1:29" ht="15.75">
      <c r="A590" s="50"/>
      <c r="B590" s="49"/>
      <c r="F590" s="31"/>
      <c r="H590" s="28"/>
      <c r="I590" s="31"/>
      <c r="J590" s="31"/>
      <c r="K590" s="31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  <c r="Y590" s="28"/>
      <c r="Z590" s="28"/>
      <c r="AA590" s="28"/>
      <c r="AB590" s="28"/>
      <c r="AC590" s="28"/>
    </row>
    <row r="591" spans="1:29" ht="15.75">
      <c r="A591" s="50"/>
      <c r="B591" s="49"/>
      <c r="F591" s="31"/>
      <c r="H591" s="28"/>
      <c r="I591" s="31"/>
      <c r="J591" s="31"/>
      <c r="K591" s="31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  <c r="Y591" s="28"/>
      <c r="Z591" s="28"/>
      <c r="AA591" s="28"/>
      <c r="AB591" s="28"/>
      <c r="AC591" s="28"/>
    </row>
    <row r="592" spans="1:29" ht="15.75">
      <c r="A592" s="50"/>
      <c r="B592" s="49"/>
      <c r="F592" s="31"/>
      <c r="H592" s="28"/>
      <c r="I592" s="31"/>
      <c r="J592" s="31"/>
      <c r="K592" s="31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  <c r="Y592" s="28"/>
      <c r="Z592" s="28"/>
      <c r="AA592" s="28"/>
      <c r="AB592" s="28"/>
      <c r="AC592" s="28"/>
    </row>
    <row r="593" spans="1:29" ht="15.75">
      <c r="A593" s="50"/>
      <c r="B593" s="49"/>
      <c r="F593" s="31"/>
      <c r="H593" s="28"/>
      <c r="I593" s="31"/>
      <c r="J593" s="31"/>
      <c r="K593" s="31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  <c r="Y593" s="28"/>
      <c r="Z593" s="28"/>
      <c r="AA593" s="28"/>
      <c r="AB593" s="28"/>
      <c r="AC593" s="28"/>
    </row>
    <row r="594" spans="1:29" ht="15.75">
      <c r="A594" s="50"/>
      <c r="B594" s="49"/>
      <c r="F594" s="31"/>
      <c r="H594" s="28"/>
      <c r="I594" s="31"/>
      <c r="J594" s="31"/>
      <c r="K594" s="31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  <c r="Y594" s="28"/>
      <c r="Z594" s="28"/>
      <c r="AA594" s="28"/>
      <c r="AB594" s="28"/>
      <c r="AC594" s="28"/>
    </row>
    <row r="595" spans="1:29" ht="15.75">
      <c r="A595" s="50"/>
      <c r="B595" s="49"/>
      <c r="F595" s="31"/>
      <c r="H595" s="28"/>
      <c r="I595" s="31"/>
      <c r="J595" s="31"/>
      <c r="K595" s="31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  <c r="Y595" s="28"/>
      <c r="Z595" s="28"/>
      <c r="AA595" s="28"/>
      <c r="AB595" s="28"/>
      <c r="AC595" s="28"/>
    </row>
    <row r="596" spans="1:29" ht="15.75">
      <c r="A596" s="50"/>
      <c r="B596" s="49"/>
      <c r="F596" s="31"/>
      <c r="H596" s="28"/>
      <c r="I596" s="31"/>
      <c r="J596" s="31"/>
      <c r="K596" s="31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  <c r="Y596" s="28"/>
      <c r="Z596" s="28"/>
      <c r="AA596" s="28"/>
      <c r="AB596" s="28"/>
      <c r="AC596" s="28"/>
    </row>
    <row r="597" spans="1:29" ht="15.75">
      <c r="A597" s="50"/>
      <c r="B597" s="49"/>
      <c r="F597" s="31"/>
      <c r="H597" s="28"/>
      <c r="I597" s="31"/>
      <c r="J597" s="31"/>
      <c r="K597" s="31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  <c r="Y597" s="28"/>
      <c r="Z597" s="28"/>
      <c r="AA597" s="28"/>
      <c r="AB597" s="28"/>
      <c r="AC597" s="28"/>
    </row>
    <row r="598" spans="1:29" ht="15.75">
      <c r="A598" s="50"/>
      <c r="B598" s="49"/>
      <c r="F598" s="31"/>
      <c r="H598" s="28"/>
      <c r="I598" s="31"/>
      <c r="J598" s="31"/>
      <c r="K598" s="31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  <c r="Y598" s="28"/>
      <c r="Z598" s="28"/>
      <c r="AA598" s="28"/>
      <c r="AB598" s="28"/>
      <c r="AC598" s="28"/>
    </row>
    <row r="599" spans="1:29" ht="15.75">
      <c r="A599" s="50"/>
      <c r="B599" s="49"/>
      <c r="F599" s="31"/>
      <c r="H599" s="28"/>
      <c r="I599" s="31"/>
      <c r="J599" s="31"/>
      <c r="K599" s="31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  <c r="Y599" s="28"/>
      <c r="Z599" s="28"/>
      <c r="AA599" s="28"/>
      <c r="AB599" s="28"/>
      <c r="AC599" s="28"/>
    </row>
    <row r="600" spans="1:29" ht="15.75">
      <c r="A600" s="50"/>
      <c r="B600" s="49"/>
      <c r="F600" s="31"/>
      <c r="H600" s="28"/>
      <c r="I600" s="31"/>
      <c r="J600" s="31"/>
      <c r="K600" s="31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  <c r="Y600" s="28"/>
      <c r="Z600" s="28"/>
      <c r="AA600" s="28"/>
      <c r="AB600" s="28"/>
      <c r="AC600" s="28"/>
    </row>
    <row r="601" spans="1:29" ht="15.75">
      <c r="A601" s="50"/>
      <c r="B601" s="49"/>
      <c r="F601" s="31"/>
      <c r="H601" s="28"/>
      <c r="I601" s="31"/>
      <c r="J601" s="31"/>
      <c r="K601" s="31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  <c r="Y601" s="28"/>
      <c r="Z601" s="28"/>
      <c r="AA601" s="28"/>
      <c r="AB601" s="28"/>
      <c r="AC601" s="28"/>
    </row>
    <row r="602" spans="1:29" ht="15.75">
      <c r="A602" s="50"/>
      <c r="B602" s="49"/>
      <c r="F602" s="31"/>
      <c r="H602" s="28"/>
      <c r="I602" s="31"/>
      <c r="J602" s="31"/>
      <c r="K602" s="31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  <c r="Y602" s="28"/>
      <c r="Z602" s="28"/>
      <c r="AA602" s="28"/>
      <c r="AB602" s="28"/>
      <c r="AC602" s="28"/>
    </row>
    <row r="603" spans="1:29" ht="15.75">
      <c r="A603" s="50"/>
      <c r="B603" s="49"/>
      <c r="F603" s="31"/>
      <c r="H603" s="28"/>
      <c r="I603" s="31"/>
      <c r="J603" s="31"/>
      <c r="K603" s="31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  <c r="Y603" s="28"/>
      <c r="Z603" s="28"/>
      <c r="AA603" s="28"/>
      <c r="AB603" s="28"/>
      <c r="AC603" s="28"/>
    </row>
    <row r="604" spans="1:29" ht="15.75">
      <c r="A604" s="50"/>
      <c r="B604" s="49"/>
      <c r="F604" s="31"/>
      <c r="H604" s="28"/>
      <c r="I604" s="31"/>
      <c r="J604" s="31"/>
      <c r="K604" s="31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  <c r="Y604" s="28"/>
      <c r="Z604" s="28"/>
      <c r="AA604" s="28"/>
      <c r="AB604" s="28"/>
      <c r="AC604" s="28"/>
    </row>
    <row r="605" spans="1:29" ht="15.75">
      <c r="A605" s="50"/>
      <c r="B605" s="49"/>
      <c r="F605" s="31"/>
      <c r="H605" s="28"/>
      <c r="I605" s="31"/>
      <c r="J605" s="31"/>
      <c r="K605" s="31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  <c r="Y605" s="28"/>
      <c r="Z605" s="28"/>
      <c r="AA605" s="28"/>
      <c r="AB605" s="28"/>
      <c r="AC605" s="28"/>
    </row>
    <row r="606" spans="1:29" ht="15.75">
      <c r="A606" s="50"/>
      <c r="B606" s="49"/>
      <c r="F606" s="31"/>
      <c r="H606" s="28"/>
      <c r="I606" s="31"/>
      <c r="J606" s="31"/>
      <c r="K606" s="31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  <c r="Y606" s="28"/>
      <c r="Z606" s="28"/>
      <c r="AA606" s="28"/>
      <c r="AB606" s="28"/>
      <c r="AC606" s="28"/>
    </row>
    <row r="607" spans="1:29" ht="15.75">
      <c r="A607" s="50"/>
      <c r="B607" s="49"/>
      <c r="F607" s="31"/>
      <c r="H607" s="28"/>
      <c r="I607" s="31"/>
      <c r="J607" s="31"/>
      <c r="K607" s="31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  <c r="Y607" s="28"/>
      <c r="Z607" s="28"/>
      <c r="AA607" s="28"/>
      <c r="AB607" s="28"/>
      <c r="AC607" s="28"/>
    </row>
    <row r="608" spans="1:29" ht="15.75">
      <c r="A608" s="50"/>
      <c r="B608" s="49"/>
      <c r="F608" s="31"/>
      <c r="H608" s="28"/>
      <c r="I608" s="31"/>
      <c r="J608" s="31"/>
      <c r="K608" s="31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  <c r="Y608" s="28"/>
      <c r="Z608" s="28"/>
      <c r="AA608" s="28"/>
      <c r="AB608" s="28"/>
      <c r="AC608" s="28"/>
    </row>
    <row r="609" spans="1:29" ht="15.75">
      <c r="A609" s="50"/>
      <c r="B609" s="49"/>
      <c r="F609" s="31"/>
      <c r="H609" s="28"/>
      <c r="I609" s="31"/>
      <c r="J609" s="31"/>
      <c r="K609" s="31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  <c r="Y609" s="28"/>
      <c r="Z609" s="28"/>
      <c r="AA609" s="28"/>
      <c r="AB609" s="28"/>
      <c r="AC609" s="28"/>
    </row>
    <row r="610" spans="1:29" ht="15.75">
      <c r="A610" s="50"/>
      <c r="B610" s="49"/>
      <c r="F610" s="31"/>
      <c r="H610" s="28"/>
      <c r="I610" s="31"/>
      <c r="J610" s="31"/>
      <c r="K610" s="31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  <c r="Y610" s="28"/>
      <c r="Z610" s="28"/>
      <c r="AA610" s="28"/>
      <c r="AB610" s="28"/>
      <c r="AC610" s="28"/>
    </row>
    <row r="611" spans="1:29" ht="15.75">
      <c r="A611" s="50"/>
      <c r="B611" s="49"/>
      <c r="F611" s="31"/>
      <c r="H611" s="28"/>
      <c r="I611" s="31"/>
      <c r="J611" s="31"/>
      <c r="K611" s="31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  <c r="Y611" s="28"/>
      <c r="Z611" s="28"/>
      <c r="AA611" s="28"/>
      <c r="AB611" s="28"/>
      <c r="AC611" s="28"/>
    </row>
    <row r="612" spans="1:29" ht="15.75">
      <c r="A612" s="50"/>
      <c r="B612" s="49"/>
      <c r="F612" s="31"/>
      <c r="H612" s="28"/>
      <c r="I612" s="31"/>
      <c r="J612" s="31"/>
      <c r="K612" s="31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  <c r="Y612" s="28"/>
      <c r="Z612" s="28"/>
      <c r="AA612" s="28"/>
      <c r="AB612" s="28"/>
      <c r="AC612" s="28"/>
    </row>
    <row r="613" spans="1:29" ht="15.75">
      <c r="A613" s="50"/>
      <c r="B613" s="49"/>
      <c r="F613" s="31"/>
      <c r="H613" s="28"/>
      <c r="I613" s="31"/>
      <c r="J613" s="31"/>
      <c r="K613" s="31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  <c r="Y613" s="28"/>
      <c r="Z613" s="28"/>
      <c r="AA613" s="28"/>
      <c r="AB613" s="28"/>
      <c r="AC613" s="28"/>
    </row>
    <row r="614" spans="1:29" ht="15.75">
      <c r="A614" s="50"/>
      <c r="B614" s="49"/>
      <c r="F614" s="31"/>
      <c r="H614" s="28"/>
      <c r="I614" s="31"/>
      <c r="J614" s="31"/>
      <c r="K614" s="31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  <c r="Y614" s="28"/>
      <c r="Z614" s="28"/>
      <c r="AA614" s="28"/>
      <c r="AB614" s="28"/>
      <c r="AC614" s="28"/>
    </row>
    <row r="615" spans="1:29" ht="15.75">
      <c r="A615" s="50"/>
      <c r="B615" s="49"/>
      <c r="F615" s="31"/>
      <c r="H615" s="28"/>
      <c r="I615" s="31"/>
      <c r="J615" s="31"/>
      <c r="K615" s="31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  <c r="Y615" s="28"/>
      <c r="Z615" s="28"/>
      <c r="AA615" s="28"/>
      <c r="AB615" s="28"/>
      <c r="AC615" s="28"/>
    </row>
    <row r="616" spans="1:29" ht="15.75">
      <c r="A616" s="50"/>
      <c r="B616" s="49"/>
      <c r="F616" s="31"/>
      <c r="H616" s="28"/>
      <c r="I616" s="31"/>
      <c r="J616" s="31"/>
      <c r="K616" s="31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  <c r="Y616" s="28"/>
      <c r="Z616" s="28"/>
      <c r="AA616" s="28"/>
      <c r="AB616" s="28"/>
      <c r="AC616" s="28"/>
    </row>
    <row r="617" spans="1:29" ht="15.75">
      <c r="A617" s="50"/>
      <c r="B617" s="49"/>
      <c r="F617" s="31"/>
      <c r="H617" s="28"/>
      <c r="I617" s="31"/>
      <c r="J617" s="31"/>
      <c r="K617" s="31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  <c r="Y617" s="28"/>
      <c r="Z617" s="28"/>
      <c r="AA617" s="28"/>
      <c r="AB617" s="28"/>
      <c r="AC617" s="28"/>
    </row>
    <row r="618" spans="1:29" ht="15.75">
      <c r="A618" s="50"/>
      <c r="B618" s="49"/>
      <c r="F618" s="31"/>
      <c r="H618" s="28"/>
      <c r="I618" s="31"/>
      <c r="J618" s="31"/>
      <c r="K618" s="31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  <c r="Y618" s="28"/>
      <c r="Z618" s="28"/>
      <c r="AA618" s="28"/>
      <c r="AB618" s="28"/>
      <c r="AC618" s="28"/>
    </row>
    <row r="619" spans="1:29" ht="15.75">
      <c r="A619" s="50"/>
      <c r="B619" s="49"/>
      <c r="F619" s="31"/>
      <c r="H619" s="28"/>
      <c r="I619" s="31"/>
      <c r="J619" s="31"/>
      <c r="K619" s="31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  <c r="Y619" s="28"/>
      <c r="Z619" s="28"/>
      <c r="AA619" s="28"/>
      <c r="AB619" s="28"/>
      <c r="AC619" s="28"/>
    </row>
    <row r="620" spans="1:29" ht="15.75">
      <c r="A620" s="50"/>
      <c r="B620" s="49"/>
      <c r="F620" s="31"/>
      <c r="H620" s="28"/>
      <c r="I620" s="31"/>
      <c r="J620" s="31"/>
      <c r="K620" s="31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  <c r="Y620" s="28"/>
      <c r="Z620" s="28"/>
      <c r="AA620" s="28"/>
      <c r="AB620" s="28"/>
      <c r="AC620" s="28"/>
    </row>
    <row r="621" spans="1:29" ht="15.75">
      <c r="A621" s="50"/>
      <c r="B621" s="49"/>
      <c r="F621" s="31"/>
      <c r="H621" s="28"/>
      <c r="I621" s="31"/>
      <c r="J621" s="31"/>
      <c r="K621" s="31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  <c r="Y621" s="28"/>
      <c r="Z621" s="28"/>
      <c r="AA621" s="28"/>
      <c r="AB621" s="28"/>
      <c r="AC621" s="28"/>
    </row>
    <row r="622" spans="1:29" ht="15.75">
      <c r="A622" s="50"/>
      <c r="B622" s="49"/>
      <c r="F622" s="31"/>
      <c r="H622" s="28"/>
      <c r="I622" s="31"/>
      <c r="J622" s="31"/>
      <c r="K622" s="31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  <c r="Y622" s="28"/>
      <c r="Z622" s="28"/>
      <c r="AA622" s="28"/>
      <c r="AB622" s="28"/>
      <c r="AC622" s="28"/>
    </row>
    <row r="623" spans="1:29" ht="15.75">
      <c r="A623" s="50"/>
      <c r="B623" s="49"/>
      <c r="F623" s="31"/>
      <c r="H623" s="28"/>
      <c r="I623" s="31"/>
      <c r="J623" s="31"/>
      <c r="K623" s="31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  <c r="Y623" s="28"/>
      <c r="Z623" s="28"/>
      <c r="AA623" s="28"/>
      <c r="AB623" s="28"/>
      <c r="AC623" s="28"/>
    </row>
    <row r="624" spans="1:29" ht="15.75">
      <c r="A624" s="50"/>
      <c r="B624" s="49"/>
      <c r="F624" s="31"/>
      <c r="H624" s="28"/>
      <c r="I624" s="31"/>
      <c r="J624" s="31"/>
      <c r="K624" s="31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  <c r="Y624" s="28"/>
      <c r="Z624" s="28"/>
      <c r="AA624" s="28"/>
      <c r="AB624" s="28"/>
      <c r="AC624" s="28"/>
    </row>
    <row r="625" spans="1:29" ht="15.75">
      <c r="A625" s="50"/>
      <c r="B625" s="49"/>
      <c r="F625" s="31"/>
      <c r="H625" s="28"/>
      <c r="I625" s="31"/>
      <c r="J625" s="31"/>
      <c r="K625" s="31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  <c r="Y625" s="28"/>
      <c r="Z625" s="28"/>
      <c r="AA625" s="28"/>
      <c r="AB625" s="28"/>
      <c r="AC625" s="28"/>
    </row>
    <row r="626" spans="1:29" ht="15.75">
      <c r="A626" s="50"/>
      <c r="B626" s="49"/>
      <c r="F626" s="31"/>
      <c r="H626" s="28"/>
      <c r="I626" s="31"/>
      <c r="J626" s="31"/>
      <c r="K626" s="31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  <c r="Y626" s="28"/>
      <c r="Z626" s="28"/>
      <c r="AA626" s="28"/>
      <c r="AB626" s="28"/>
      <c r="AC626" s="28"/>
    </row>
    <row r="627" spans="1:29" ht="15.75">
      <c r="A627" s="50"/>
      <c r="B627" s="49"/>
      <c r="F627" s="31"/>
      <c r="H627" s="28"/>
      <c r="I627" s="31"/>
      <c r="J627" s="31"/>
      <c r="K627" s="31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  <c r="Y627" s="28"/>
      <c r="Z627" s="28"/>
      <c r="AA627" s="28"/>
      <c r="AB627" s="28"/>
      <c r="AC627" s="28"/>
    </row>
    <row r="628" spans="1:29" ht="15.75">
      <c r="A628" s="50"/>
      <c r="B628" s="49"/>
      <c r="F628" s="31"/>
      <c r="H628" s="28"/>
      <c r="I628" s="31"/>
      <c r="J628" s="31"/>
      <c r="K628" s="31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  <c r="Y628" s="28"/>
      <c r="Z628" s="28"/>
      <c r="AA628" s="28"/>
      <c r="AB628" s="28"/>
      <c r="AC628" s="28"/>
    </row>
    <row r="629" spans="1:29" ht="15.75">
      <c r="A629" s="50"/>
      <c r="B629" s="49"/>
      <c r="F629" s="31"/>
      <c r="H629" s="28"/>
      <c r="I629" s="31"/>
      <c r="J629" s="31"/>
      <c r="K629" s="31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  <c r="Y629" s="28"/>
      <c r="Z629" s="28"/>
      <c r="AA629" s="28"/>
      <c r="AB629" s="28"/>
      <c r="AC629" s="28"/>
    </row>
    <row r="630" spans="1:29" ht="15.75">
      <c r="A630" s="50"/>
      <c r="B630" s="49"/>
      <c r="F630" s="31"/>
      <c r="H630" s="28"/>
      <c r="I630" s="31"/>
      <c r="J630" s="31"/>
      <c r="K630" s="31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  <c r="Y630" s="28"/>
      <c r="Z630" s="28"/>
      <c r="AA630" s="28"/>
      <c r="AB630" s="28"/>
      <c r="AC630" s="28"/>
    </row>
    <row r="631" spans="1:29" ht="15.75">
      <c r="A631" s="50"/>
      <c r="B631" s="49"/>
      <c r="F631" s="31"/>
      <c r="H631" s="28"/>
      <c r="I631" s="31"/>
      <c r="J631" s="31"/>
      <c r="K631" s="31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  <c r="Y631" s="28"/>
      <c r="Z631" s="28"/>
      <c r="AA631" s="28"/>
      <c r="AB631" s="28"/>
      <c r="AC631" s="28"/>
    </row>
    <row r="632" spans="1:29" ht="15.75">
      <c r="A632" s="50"/>
      <c r="B632" s="49"/>
      <c r="F632" s="31"/>
      <c r="H632" s="28"/>
      <c r="I632" s="31"/>
      <c r="J632" s="31"/>
      <c r="K632" s="31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  <c r="Y632" s="28"/>
      <c r="Z632" s="28"/>
      <c r="AA632" s="28"/>
      <c r="AB632" s="28"/>
      <c r="AC632" s="28"/>
    </row>
    <row r="633" spans="1:29" ht="15.75">
      <c r="A633" s="50"/>
      <c r="B633" s="49"/>
      <c r="F633" s="31"/>
      <c r="H633" s="28"/>
      <c r="I633" s="31"/>
      <c r="J633" s="31"/>
      <c r="K633" s="31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  <c r="Y633" s="28"/>
      <c r="Z633" s="28"/>
      <c r="AA633" s="28"/>
      <c r="AB633" s="28"/>
      <c r="AC633" s="28"/>
    </row>
    <row r="634" spans="1:29" ht="15.75">
      <c r="A634" s="50"/>
      <c r="B634" s="49"/>
      <c r="F634" s="31"/>
      <c r="H634" s="28"/>
      <c r="I634" s="31"/>
      <c r="J634" s="31"/>
      <c r="K634" s="31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  <c r="Y634" s="28"/>
      <c r="Z634" s="28"/>
      <c r="AA634" s="28"/>
      <c r="AB634" s="28"/>
      <c r="AC634" s="28"/>
    </row>
    <row r="635" spans="1:29" ht="15.75">
      <c r="A635" s="50"/>
      <c r="B635" s="49"/>
      <c r="F635" s="31"/>
      <c r="H635" s="28"/>
      <c r="I635" s="31"/>
      <c r="J635" s="31"/>
      <c r="K635" s="31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  <c r="Y635" s="28"/>
      <c r="Z635" s="28"/>
      <c r="AA635" s="28"/>
      <c r="AB635" s="28"/>
      <c r="AC635" s="28"/>
    </row>
    <row r="636" spans="1:29" ht="15.75">
      <c r="A636" s="50"/>
      <c r="B636" s="49"/>
      <c r="F636" s="31"/>
      <c r="H636" s="28"/>
      <c r="I636" s="31"/>
      <c r="J636" s="31"/>
      <c r="K636" s="31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  <c r="Y636" s="28"/>
      <c r="Z636" s="28"/>
      <c r="AA636" s="28"/>
      <c r="AB636" s="28"/>
      <c r="AC636" s="28"/>
    </row>
    <row r="637" spans="1:29" ht="15.75">
      <c r="A637" s="50"/>
      <c r="B637" s="49"/>
      <c r="F637" s="31"/>
      <c r="H637" s="28"/>
      <c r="I637" s="31"/>
      <c r="J637" s="31"/>
      <c r="K637" s="31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  <c r="Y637" s="28"/>
      <c r="Z637" s="28"/>
      <c r="AA637" s="28"/>
      <c r="AB637" s="28"/>
      <c r="AC637" s="28"/>
    </row>
    <row r="638" spans="1:29" ht="15.75">
      <c r="A638" s="50"/>
      <c r="B638" s="49"/>
      <c r="F638" s="31"/>
      <c r="H638" s="28"/>
      <c r="I638" s="31"/>
      <c r="J638" s="31"/>
      <c r="K638" s="31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  <c r="Y638" s="28"/>
      <c r="Z638" s="28"/>
      <c r="AA638" s="28"/>
      <c r="AB638" s="28"/>
      <c r="AC638" s="28"/>
    </row>
    <row r="639" spans="1:29" ht="15.75">
      <c r="A639" s="50"/>
      <c r="B639" s="49"/>
      <c r="F639" s="31"/>
      <c r="H639" s="28"/>
      <c r="I639" s="31"/>
      <c r="J639" s="31"/>
      <c r="K639" s="31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  <c r="Y639" s="28"/>
      <c r="Z639" s="28"/>
      <c r="AA639" s="28"/>
      <c r="AB639" s="28"/>
      <c r="AC639" s="28"/>
    </row>
    <row r="640" spans="1:29" ht="15.75">
      <c r="A640" s="50"/>
      <c r="B640" s="49"/>
      <c r="F640" s="31"/>
      <c r="H640" s="28"/>
      <c r="I640" s="31"/>
      <c r="J640" s="31"/>
      <c r="K640" s="31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  <c r="Y640" s="28"/>
      <c r="Z640" s="28"/>
      <c r="AA640" s="28"/>
      <c r="AB640" s="28"/>
      <c r="AC640" s="28"/>
    </row>
    <row r="641" spans="1:29" ht="15.75">
      <c r="A641" s="50"/>
      <c r="B641" s="49"/>
      <c r="F641" s="31"/>
      <c r="H641" s="28"/>
      <c r="I641" s="31"/>
      <c r="J641" s="31"/>
      <c r="K641" s="31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  <c r="Y641" s="28"/>
      <c r="Z641" s="28"/>
      <c r="AA641" s="28"/>
      <c r="AB641" s="28"/>
      <c r="AC641" s="28"/>
    </row>
    <row r="642" spans="1:29" ht="15.75">
      <c r="A642" s="50"/>
      <c r="B642" s="49"/>
      <c r="F642" s="31"/>
      <c r="H642" s="28"/>
      <c r="I642" s="31"/>
      <c r="J642" s="31"/>
      <c r="K642" s="31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  <c r="Y642" s="28"/>
      <c r="Z642" s="28"/>
      <c r="AA642" s="28"/>
      <c r="AB642" s="28"/>
      <c r="AC642" s="28"/>
    </row>
    <row r="643" spans="1:29" ht="15.75">
      <c r="A643" s="50"/>
      <c r="B643" s="49"/>
      <c r="F643" s="31"/>
      <c r="H643" s="28"/>
      <c r="I643" s="31"/>
      <c r="J643" s="31"/>
      <c r="K643" s="31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  <c r="Y643" s="28"/>
      <c r="Z643" s="28"/>
      <c r="AA643" s="28"/>
      <c r="AB643" s="28"/>
      <c r="AC643" s="28"/>
    </row>
    <row r="644" spans="1:29" ht="15.75">
      <c r="A644" s="50"/>
      <c r="B644" s="49"/>
      <c r="F644" s="31"/>
      <c r="H644" s="28"/>
      <c r="I644" s="31"/>
      <c r="J644" s="31"/>
      <c r="K644" s="31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  <c r="Y644" s="28"/>
      <c r="Z644" s="28"/>
      <c r="AA644" s="28"/>
      <c r="AB644" s="28"/>
      <c r="AC644" s="28"/>
    </row>
    <row r="645" spans="1:29" ht="15.75">
      <c r="A645" s="50"/>
      <c r="B645" s="49"/>
      <c r="F645" s="31"/>
      <c r="H645" s="28"/>
      <c r="I645" s="31"/>
      <c r="J645" s="31"/>
      <c r="K645" s="31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  <c r="Y645" s="28"/>
      <c r="Z645" s="28"/>
      <c r="AA645" s="28"/>
      <c r="AB645" s="28"/>
      <c r="AC645" s="28"/>
    </row>
    <row r="646" spans="1:29" ht="15.75">
      <c r="A646" s="50"/>
      <c r="B646" s="49"/>
      <c r="F646" s="31"/>
      <c r="H646" s="28"/>
      <c r="I646" s="31"/>
      <c r="J646" s="31"/>
      <c r="K646" s="31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  <c r="Y646" s="28"/>
      <c r="Z646" s="28"/>
      <c r="AA646" s="28"/>
      <c r="AB646" s="28"/>
      <c r="AC646" s="28"/>
    </row>
    <row r="647" spans="1:29" ht="15.75">
      <c r="A647" s="50"/>
      <c r="B647" s="49"/>
      <c r="F647" s="31"/>
      <c r="H647" s="28"/>
      <c r="I647" s="31"/>
      <c r="J647" s="31"/>
      <c r="K647" s="31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  <c r="Y647" s="28"/>
      <c r="Z647" s="28"/>
      <c r="AA647" s="28"/>
      <c r="AB647" s="28"/>
      <c r="AC647" s="28"/>
    </row>
    <row r="648" spans="1:29" ht="15.75">
      <c r="A648" s="50"/>
      <c r="B648" s="49"/>
      <c r="F648" s="31"/>
      <c r="H648" s="28"/>
      <c r="I648" s="31"/>
      <c r="J648" s="31"/>
      <c r="K648" s="31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  <c r="Y648" s="28"/>
      <c r="Z648" s="28"/>
      <c r="AA648" s="28"/>
      <c r="AB648" s="28"/>
      <c r="AC648" s="28"/>
    </row>
    <row r="649" spans="1:29" ht="15.75">
      <c r="A649" s="50"/>
      <c r="B649" s="49"/>
      <c r="F649" s="31"/>
      <c r="H649" s="28"/>
      <c r="I649" s="31"/>
      <c r="J649" s="31"/>
      <c r="K649" s="31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  <c r="Y649" s="28"/>
      <c r="Z649" s="28"/>
      <c r="AA649" s="28"/>
      <c r="AB649" s="28"/>
      <c r="AC649" s="28"/>
    </row>
    <row r="650" spans="1:29" ht="15.75">
      <c r="A650" s="50"/>
      <c r="B650" s="49"/>
      <c r="F650" s="31"/>
      <c r="H650" s="28"/>
      <c r="I650" s="31"/>
      <c r="J650" s="31"/>
      <c r="K650" s="31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  <c r="Y650" s="28"/>
      <c r="Z650" s="28"/>
      <c r="AA650" s="28"/>
      <c r="AB650" s="28"/>
      <c r="AC650" s="28"/>
    </row>
    <row r="651" spans="1:29" ht="15.75">
      <c r="A651" s="50"/>
      <c r="B651" s="49"/>
      <c r="F651" s="31"/>
      <c r="H651" s="28"/>
      <c r="I651" s="31"/>
      <c r="J651" s="31"/>
      <c r="K651" s="31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  <c r="Y651" s="28"/>
      <c r="Z651" s="28"/>
      <c r="AA651" s="28"/>
      <c r="AB651" s="28"/>
      <c r="AC651" s="28"/>
    </row>
    <row r="652" spans="1:29" ht="15.75">
      <c r="A652" s="50"/>
      <c r="B652" s="49"/>
      <c r="F652" s="31"/>
      <c r="H652" s="28"/>
      <c r="I652" s="31"/>
      <c r="J652" s="31"/>
      <c r="K652" s="31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  <c r="Y652" s="28"/>
      <c r="Z652" s="28"/>
      <c r="AA652" s="28"/>
      <c r="AB652" s="28"/>
      <c r="AC652" s="28"/>
    </row>
    <row r="653" spans="1:29" ht="15.75">
      <c r="A653" s="50"/>
      <c r="B653" s="49"/>
      <c r="F653" s="31"/>
      <c r="H653" s="28"/>
      <c r="I653" s="31"/>
      <c r="J653" s="31"/>
      <c r="K653" s="31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  <c r="Y653" s="28"/>
      <c r="Z653" s="28"/>
      <c r="AA653" s="28"/>
      <c r="AB653" s="28"/>
      <c r="AC653" s="28"/>
    </row>
    <row r="654" spans="1:29" ht="15.75">
      <c r="A654" s="50"/>
      <c r="B654" s="49"/>
      <c r="F654" s="31"/>
      <c r="H654" s="28"/>
      <c r="I654" s="31"/>
      <c r="J654" s="31"/>
      <c r="K654" s="31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  <c r="Y654" s="28"/>
      <c r="Z654" s="28"/>
      <c r="AA654" s="28"/>
      <c r="AB654" s="28"/>
      <c r="AC654" s="28"/>
    </row>
    <row r="655" spans="1:29" ht="15.75">
      <c r="A655" s="50"/>
      <c r="B655" s="49"/>
      <c r="F655" s="31"/>
      <c r="H655" s="28"/>
      <c r="I655" s="31"/>
      <c r="J655" s="31"/>
      <c r="K655" s="31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  <c r="Y655" s="28"/>
      <c r="Z655" s="28"/>
      <c r="AA655" s="28"/>
      <c r="AB655" s="28"/>
      <c r="AC655" s="28"/>
    </row>
    <row r="656" spans="1:29" ht="15.75">
      <c r="A656" s="50"/>
      <c r="B656" s="49"/>
      <c r="F656" s="31"/>
      <c r="H656" s="28"/>
      <c r="I656" s="31"/>
      <c r="J656" s="31"/>
      <c r="K656" s="31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  <c r="Y656" s="28"/>
      <c r="Z656" s="28"/>
      <c r="AA656" s="28"/>
      <c r="AB656" s="28"/>
      <c r="AC656" s="28"/>
    </row>
    <row r="657" spans="1:29" ht="15.75">
      <c r="A657" s="50"/>
      <c r="B657" s="49"/>
      <c r="F657" s="31"/>
      <c r="H657" s="28"/>
      <c r="I657" s="31"/>
      <c r="J657" s="31"/>
      <c r="K657" s="31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  <c r="Y657" s="28"/>
      <c r="Z657" s="28"/>
      <c r="AA657" s="28"/>
      <c r="AB657" s="28"/>
      <c r="AC657" s="28"/>
    </row>
    <row r="658" spans="1:29" ht="15.75">
      <c r="A658" s="50"/>
      <c r="B658" s="49"/>
      <c r="F658" s="31"/>
      <c r="H658" s="28"/>
      <c r="I658" s="31"/>
      <c r="J658" s="31"/>
      <c r="K658" s="31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  <c r="Y658" s="28"/>
      <c r="Z658" s="28"/>
      <c r="AA658" s="28"/>
      <c r="AB658" s="28"/>
      <c r="AC658" s="28"/>
    </row>
    <row r="659" spans="1:29" ht="15.75">
      <c r="A659" s="50"/>
      <c r="B659" s="49"/>
      <c r="F659" s="31"/>
      <c r="H659" s="28"/>
      <c r="I659" s="31"/>
      <c r="J659" s="31"/>
      <c r="K659" s="31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  <c r="Y659" s="28"/>
      <c r="Z659" s="28"/>
      <c r="AA659" s="28"/>
      <c r="AB659" s="28"/>
      <c r="AC659" s="28"/>
    </row>
    <row r="660" spans="1:29" ht="15.75">
      <c r="A660" s="50"/>
      <c r="B660" s="49"/>
      <c r="F660" s="31"/>
      <c r="H660" s="28"/>
      <c r="I660" s="31"/>
      <c r="J660" s="31"/>
      <c r="K660" s="31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  <c r="Y660" s="28"/>
      <c r="Z660" s="28"/>
      <c r="AA660" s="28"/>
      <c r="AB660" s="28"/>
      <c r="AC660" s="28"/>
    </row>
    <row r="661" spans="1:29" ht="15.75">
      <c r="A661" s="50"/>
      <c r="B661" s="49"/>
      <c r="F661" s="31"/>
      <c r="H661" s="28"/>
      <c r="I661" s="31"/>
      <c r="J661" s="31"/>
      <c r="K661" s="31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  <c r="Y661" s="28"/>
      <c r="Z661" s="28"/>
      <c r="AA661" s="28"/>
      <c r="AB661" s="28"/>
      <c r="AC661" s="28"/>
    </row>
    <row r="662" spans="1:29" ht="15.75">
      <c r="A662" s="50"/>
      <c r="B662" s="49"/>
      <c r="F662" s="31"/>
      <c r="H662" s="28"/>
      <c r="I662" s="31"/>
      <c r="J662" s="31"/>
      <c r="K662" s="31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  <c r="Y662" s="28"/>
      <c r="Z662" s="28"/>
      <c r="AA662" s="28"/>
      <c r="AB662" s="28"/>
      <c r="AC662" s="28"/>
    </row>
    <row r="663" spans="1:29" ht="15.75">
      <c r="A663" s="50"/>
      <c r="B663" s="49"/>
      <c r="F663" s="31"/>
      <c r="H663" s="28"/>
      <c r="I663" s="31"/>
      <c r="J663" s="31"/>
      <c r="K663" s="31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  <c r="Y663" s="28"/>
      <c r="Z663" s="28"/>
      <c r="AA663" s="28"/>
      <c r="AB663" s="28"/>
      <c r="AC663" s="28"/>
    </row>
    <row r="664" spans="1:29" ht="15.75">
      <c r="A664" s="50"/>
      <c r="B664" s="49"/>
      <c r="F664" s="31"/>
      <c r="H664" s="28"/>
      <c r="I664" s="31"/>
      <c r="J664" s="31"/>
      <c r="K664" s="31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  <c r="Y664" s="28"/>
      <c r="Z664" s="28"/>
      <c r="AA664" s="28"/>
      <c r="AB664" s="28"/>
      <c r="AC664" s="28"/>
    </row>
    <row r="665" spans="1:29" ht="15.75">
      <c r="A665" s="50"/>
      <c r="B665" s="49"/>
      <c r="F665" s="31"/>
      <c r="H665" s="28"/>
      <c r="I665" s="31"/>
      <c r="J665" s="31"/>
      <c r="K665" s="31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  <c r="Y665" s="28"/>
      <c r="Z665" s="28"/>
      <c r="AA665" s="28"/>
      <c r="AB665" s="28"/>
      <c r="AC665" s="28"/>
    </row>
    <row r="666" spans="1:29" ht="15.75">
      <c r="A666" s="50"/>
      <c r="B666" s="49"/>
      <c r="F666" s="31"/>
      <c r="H666" s="28"/>
      <c r="I666" s="31"/>
      <c r="J666" s="31"/>
      <c r="K666" s="31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  <c r="Y666" s="28"/>
      <c r="Z666" s="28"/>
      <c r="AA666" s="28"/>
      <c r="AB666" s="28"/>
      <c r="AC666" s="28"/>
    </row>
    <row r="667" spans="1:29" ht="15.75">
      <c r="A667" s="50"/>
      <c r="B667" s="49"/>
      <c r="F667" s="31"/>
      <c r="H667" s="28"/>
      <c r="I667" s="31"/>
      <c r="J667" s="31"/>
      <c r="K667" s="31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  <c r="Y667" s="28"/>
      <c r="Z667" s="28"/>
      <c r="AA667" s="28"/>
      <c r="AB667" s="28"/>
      <c r="AC667" s="28"/>
    </row>
    <row r="668" spans="1:29" ht="15.75">
      <c r="A668" s="50"/>
      <c r="B668" s="49"/>
      <c r="F668" s="31"/>
      <c r="H668" s="28"/>
      <c r="I668" s="31"/>
      <c r="J668" s="31"/>
      <c r="K668" s="31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  <c r="Y668" s="28"/>
      <c r="Z668" s="28"/>
      <c r="AA668" s="28"/>
      <c r="AB668" s="28"/>
      <c r="AC668" s="28"/>
    </row>
    <row r="669" spans="1:29" ht="15.75">
      <c r="A669" s="50"/>
      <c r="B669" s="49"/>
      <c r="F669" s="31"/>
      <c r="H669" s="28"/>
      <c r="I669" s="31"/>
      <c r="J669" s="31"/>
      <c r="K669" s="31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  <c r="Y669" s="28"/>
      <c r="Z669" s="28"/>
      <c r="AA669" s="28"/>
      <c r="AB669" s="28"/>
      <c r="AC669" s="28"/>
    </row>
    <row r="670" spans="1:29" ht="15.75">
      <c r="A670" s="50"/>
      <c r="B670" s="49"/>
      <c r="F670" s="31"/>
      <c r="H670" s="28"/>
      <c r="I670" s="31"/>
      <c r="J670" s="31"/>
      <c r="K670" s="31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  <c r="Y670" s="28"/>
      <c r="Z670" s="28"/>
      <c r="AA670" s="28"/>
      <c r="AB670" s="28"/>
      <c r="AC670" s="28"/>
    </row>
    <row r="671" spans="1:29" ht="15.75">
      <c r="A671" s="50"/>
      <c r="B671" s="49"/>
      <c r="F671" s="31"/>
      <c r="H671" s="28"/>
      <c r="I671" s="31"/>
      <c r="J671" s="31"/>
      <c r="K671" s="31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  <c r="Y671" s="28"/>
      <c r="Z671" s="28"/>
      <c r="AA671" s="28"/>
      <c r="AB671" s="28"/>
      <c r="AC671" s="28"/>
    </row>
    <row r="672" spans="1:29" ht="15.75">
      <c r="A672" s="50"/>
      <c r="B672" s="49"/>
      <c r="F672" s="31"/>
      <c r="H672" s="28"/>
      <c r="I672" s="31"/>
      <c r="J672" s="31"/>
      <c r="K672" s="31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  <c r="Y672" s="28"/>
      <c r="Z672" s="28"/>
      <c r="AA672" s="28"/>
      <c r="AB672" s="28"/>
      <c r="AC672" s="28"/>
    </row>
    <row r="673" spans="1:29" ht="15.75">
      <c r="A673" s="50"/>
      <c r="B673" s="49"/>
      <c r="F673" s="31"/>
      <c r="H673" s="28"/>
      <c r="I673" s="31"/>
      <c r="J673" s="31"/>
      <c r="K673" s="31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  <c r="Y673" s="28"/>
      <c r="Z673" s="28"/>
      <c r="AA673" s="28"/>
      <c r="AB673" s="28"/>
      <c r="AC673" s="28"/>
    </row>
    <row r="674" spans="1:29" ht="15.75">
      <c r="A674" s="50"/>
      <c r="B674" s="49"/>
      <c r="F674" s="31"/>
      <c r="H674" s="28"/>
      <c r="I674" s="31"/>
      <c r="J674" s="31"/>
      <c r="K674" s="31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  <c r="Y674" s="28"/>
      <c r="Z674" s="28"/>
      <c r="AA674" s="28"/>
      <c r="AB674" s="28"/>
      <c r="AC674" s="28"/>
    </row>
    <row r="675" spans="1:29" ht="15.75">
      <c r="A675" s="50"/>
      <c r="B675" s="49"/>
      <c r="F675" s="31"/>
      <c r="H675" s="28"/>
      <c r="I675" s="31"/>
      <c r="J675" s="31"/>
      <c r="K675" s="31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  <c r="Y675" s="28"/>
      <c r="Z675" s="28"/>
      <c r="AA675" s="28"/>
      <c r="AB675" s="28"/>
      <c r="AC675" s="28"/>
    </row>
    <row r="676" spans="1:29" ht="15.75">
      <c r="A676" s="50"/>
      <c r="B676" s="49"/>
      <c r="F676" s="31"/>
      <c r="H676" s="28"/>
      <c r="I676" s="31"/>
      <c r="J676" s="31"/>
      <c r="K676" s="31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  <c r="Y676" s="28"/>
      <c r="Z676" s="28"/>
      <c r="AA676" s="28"/>
      <c r="AB676" s="28"/>
      <c r="AC676" s="28"/>
    </row>
    <row r="677" spans="1:29" ht="15.75">
      <c r="A677" s="50"/>
      <c r="B677" s="49"/>
      <c r="F677" s="31"/>
      <c r="H677" s="28"/>
      <c r="I677" s="31"/>
      <c r="J677" s="31"/>
      <c r="K677" s="31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  <c r="Y677" s="28"/>
      <c r="Z677" s="28"/>
      <c r="AA677" s="28"/>
      <c r="AB677" s="28"/>
      <c r="AC677" s="28"/>
    </row>
    <row r="678" spans="1:29" ht="15.75">
      <c r="A678" s="50"/>
      <c r="B678" s="49"/>
      <c r="F678" s="31"/>
      <c r="H678" s="28"/>
      <c r="I678" s="31"/>
      <c r="J678" s="31"/>
      <c r="K678" s="31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  <c r="Y678" s="28"/>
      <c r="Z678" s="28"/>
      <c r="AA678" s="28"/>
      <c r="AB678" s="28"/>
      <c r="AC678" s="28"/>
    </row>
    <row r="679" spans="1:29" ht="15.75">
      <c r="A679" s="50"/>
      <c r="B679" s="49"/>
      <c r="F679" s="31"/>
      <c r="H679" s="28"/>
      <c r="I679" s="31"/>
      <c r="J679" s="31"/>
      <c r="K679" s="31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  <c r="Y679" s="28"/>
      <c r="Z679" s="28"/>
      <c r="AA679" s="28"/>
      <c r="AB679" s="28"/>
      <c r="AC679" s="28"/>
    </row>
    <row r="680" spans="1:29" ht="15.75">
      <c r="A680" s="50"/>
      <c r="B680" s="49"/>
      <c r="F680" s="31"/>
      <c r="H680" s="28"/>
      <c r="I680" s="31"/>
      <c r="J680" s="31"/>
      <c r="K680" s="31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  <c r="Y680" s="28"/>
      <c r="Z680" s="28"/>
      <c r="AA680" s="28"/>
      <c r="AB680" s="28"/>
      <c r="AC680" s="28"/>
    </row>
    <row r="681" spans="1:29" ht="15.75">
      <c r="A681" s="50"/>
      <c r="B681" s="49"/>
      <c r="F681" s="31"/>
      <c r="H681" s="28"/>
      <c r="I681" s="31"/>
      <c r="J681" s="31"/>
      <c r="K681" s="31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  <c r="Y681" s="28"/>
      <c r="Z681" s="28"/>
      <c r="AA681" s="28"/>
      <c r="AB681" s="28"/>
      <c r="AC681" s="28"/>
    </row>
    <row r="682" spans="1:29" ht="15.75">
      <c r="A682" s="50"/>
      <c r="B682" s="49"/>
      <c r="F682" s="31"/>
      <c r="H682" s="28"/>
      <c r="I682" s="31"/>
      <c r="J682" s="31"/>
      <c r="K682" s="31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  <c r="Y682" s="28"/>
      <c r="Z682" s="28"/>
      <c r="AA682" s="28"/>
      <c r="AB682" s="28"/>
      <c r="AC682" s="28"/>
    </row>
    <row r="683" spans="1:29" ht="15.75">
      <c r="A683" s="50"/>
      <c r="B683" s="49"/>
      <c r="F683" s="31"/>
      <c r="H683" s="28"/>
      <c r="I683" s="31"/>
      <c r="J683" s="31"/>
      <c r="K683" s="31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  <c r="Y683" s="28"/>
      <c r="Z683" s="28"/>
      <c r="AA683" s="28"/>
      <c r="AB683" s="28"/>
      <c r="AC683" s="28"/>
    </row>
    <row r="684" spans="1:29" ht="15.75">
      <c r="A684" s="50"/>
      <c r="B684" s="49"/>
      <c r="F684" s="31"/>
      <c r="H684" s="28"/>
      <c r="I684" s="31"/>
      <c r="J684" s="31"/>
      <c r="K684" s="31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  <c r="Y684" s="28"/>
      <c r="Z684" s="28"/>
      <c r="AA684" s="28"/>
      <c r="AB684" s="28"/>
      <c r="AC684" s="28"/>
    </row>
    <row r="685" spans="1:29" ht="15.75">
      <c r="A685" s="50"/>
      <c r="B685" s="49"/>
      <c r="F685" s="31"/>
      <c r="H685" s="28"/>
      <c r="I685" s="31"/>
      <c r="J685" s="31"/>
      <c r="K685" s="31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  <c r="Y685" s="28"/>
      <c r="Z685" s="28"/>
      <c r="AA685" s="28"/>
      <c r="AB685" s="28"/>
      <c r="AC685" s="28"/>
    </row>
    <row r="686" spans="1:29" ht="15.75">
      <c r="A686" s="50"/>
      <c r="B686" s="49"/>
      <c r="F686" s="31"/>
      <c r="H686" s="28"/>
      <c r="I686" s="31"/>
      <c r="J686" s="31"/>
      <c r="K686" s="31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  <c r="Y686" s="28"/>
      <c r="Z686" s="28"/>
      <c r="AA686" s="28"/>
      <c r="AB686" s="28"/>
      <c r="AC686" s="28"/>
    </row>
    <row r="687" spans="1:29" ht="15.75">
      <c r="A687" s="50"/>
      <c r="B687" s="49"/>
      <c r="F687" s="31"/>
      <c r="H687" s="28"/>
      <c r="I687" s="31"/>
      <c r="J687" s="31"/>
      <c r="K687" s="31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  <c r="Y687" s="28"/>
      <c r="Z687" s="28"/>
      <c r="AA687" s="28"/>
      <c r="AB687" s="28"/>
      <c r="AC687" s="28"/>
    </row>
    <row r="688" spans="1:29" ht="15.75">
      <c r="A688" s="50"/>
      <c r="B688" s="49"/>
      <c r="F688" s="31"/>
      <c r="H688" s="28"/>
      <c r="I688" s="31"/>
      <c r="J688" s="31"/>
      <c r="K688" s="31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  <c r="Y688" s="28"/>
      <c r="Z688" s="28"/>
      <c r="AA688" s="28"/>
      <c r="AB688" s="28"/>
      <c r="AC688" s="28"/>
    </row>
    <row r="689" spans="1:29" ht="15.75">
      <c r="A689" s="50"/>
      <c r="B689" s="49"/>
      <c r="F689" s="31"/>
      <c r="H689" s="28"/>
      <c r="I689" s="31"/>
      <c r="J689" s="31"/>
      <c r="K689" s="31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  <c r="Y689" s="28"/>
      <c r="Z689" s="28"/>
      <c r="AA689" s="28"/>
      <c r="AB689" s="28"/>
      <c r="AC689" s="28"/>
    </row>
    <row r="690" spans="1:29" ht="15.75">
      <c r="A690" s="50"/>
      <c r="B690" s="49"/>
      <c r="F690" s="31"/>
      <c r="H690" s="28"/>
      <c r="I690" s="31"/>
      <c r="J690" s="31"/>
      <c r="K690" s="31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  <c r="Y690" s="28"/>
      <c r="Z690" s="28"/>
      <c r="AA690" s="28"/>
      <c r="AB690" s="28"/>
      <c r="AC690" s="28"/>
    </row>
    <row r="691" spans="1:29" ht="15.75">
      <c r="A691" s="50"/>
      <c r="B691" s="49"/>
      <c r="F691" s="31"/>
      <c r="H691" s="28"/>
      <c r="I691" s="31"/>
      <c r="J691" s="31"/>
      <c r="K691" s="31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  <c r="Y691" s="28"/>
      <c r="Z691" s="28"/>
      <c r="AA691" s="28"/>
      <c r="AB691" s="28"/>
      <c r="AC691" s="28"/>
    </row>
    <row r="692" spans="1:29" ht="15.75">
      <c r="A692" s="50"/>
      <c r="B692" s="49"/>
      <c r="F692" s="31"/>
      <c r="H692" s="28"/>
      <c r="I692" s="31"/>
      <c r="J692" s="31"/>
      <c r="K692" s="31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  <c r="Y692" s="28"/>
      <c r="Z692" s="28"/>
      <c r="AA692" s="28"/>
      <c r="AB692" s="28"/>
      <c r="AC692" s="28"/>
    </row>
    <row r="693" spans="1:29" ht="15.75">
      <c r="A693" s="50"/>
      <c r="B693" s="49"/>
      <c r="F693" s="31"/>
      <c r="H693" s="28"/>
      <c r="I693" s="31"/>
      <c r="J693" s="31"/>
      <c r="K693" s="31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  <c r="Y693" s="28"/>
      <c r="Z693" s="28"/>
      <c r="AA693" s="28"/>
      <c r="AB693" s="28"/>
      <c r="AC693" s="28"/>
    </row>
    <row r="694" spans="1:29" ht="15.75">
      <c r="A694" s="50"/>
      <c r="B694" s="49"/>
      <c r="F694" s="31"/>
      <c r="H694" s="28"/>
      <c r="I694" s="31"/>
      <c r="J694" s="31"/>
      <c r="K694" s="31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  <c r="Y694" s="28"/>
      <c r="Z694" s="28"/>
      <c r="AA694" s="28"/>
      <c r="AB694" s="28"/>
      <c r="AC694" s="28"/>
    </row>
    <row r="695" spans="1:29" ht="15.75">
      <c r="A695" s="50"/>
      <c r="B695" s="49"/>
      <c r="F695" s="31"/>
      <c r="H695" s="28"/>
      <c r="I695" s="31"/>
      <c r="J695" s="31"/>
      <c r="K695" s="31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  <c r="Y695" s="28"/>
      <c r="Z695" s="28"/>
      <c r="AA695" s="28"/>
      <c r="AB695" s="28"/>
      <c r="AC695" s="28"/>
    </row>
    <row r="696" spans="1:29" ht="15.75">
      <c r="A696" s="50"/>
      <c r="B696" s="49"/>
      <c r="F696" s="31"/>
      <c r="H696" s="28"/>
      <c r="I696" s="31"/>
      <c r="J696" s="31"/>
      <c r="K696" s="31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  <c r="Y696" s="28"/>
      <c r="Z696" s="28"/>
      <c r="AA696" s="28"/>
      <c r="AB696" s="28"/>
      <c r="AC696" s="28"/>
    </row>
    <row r="697" spans="1:29" ht="15.75">
      <c r="A697" s="50"/>
      <c r="B697" s="49"/>
      <c r="F697" s="31"/>
      <c r="H697" s="28"/>
      <c r="I697" s="31"/>
      <c r="J697" s="31"/>
      <c r="K697" s="31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  <c r="Y697" s="28"/>
      <c r="Z697" s="28"/>
      <c r="AA697" s="28"/>
      <c r="AB697" s="28"/>
      <c r="AC697" s="28"/>
    </row>
    <row r="698" spans="1:29" ht="15.75">
      <c r="A698" s="50"/>
      <c r="B698" s="49"/>
      <c r="F698" s="31"/>
      <c r="H698" s="28"/>
      <c r="I698" s="31"/>
      <c r="J698" s="31"/>
      <c r="K698" s="31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  <c r="Y698" s="28"/>
      <c r="Z698" s="28"/>
      <c r="AA698" s="28"/>
      <c r="AB698" s="28"/>
      <c r="AC698" s="28"/>
    </row>
    <row r="699" spans="1:29" ht="15.75">
      <c r="A699" s="50"/>
      <c r="B699" s="49"/>
      <c r="F699" s="31"/>
      <c r="H699" s="28"/>
      <c r="I699" s="31"/>
      <c r="J699" s="31"/>
      <c r="K699" s="31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  <c r="Y699" s="28"/>
      <c r="Z699" s="28"/>
      <c r="AA699" s="28"/>
      <c r="AB699" s="28"/>
      <c r="AC699" s="28"/>
    </row>
    <row r="700" spans="1:29" ht="15.75">
      <c r="A700" s="50"/>
      <c r="B700" s="49"/>
      <c r="F700" s="31"/>
      <c r="H700" s="28"/>
      <c r="I700" s="31"/>
      <c r="J700" s="31"/>
      <c r="K700" s="31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  <c r="Y700" s="28"/>
      <c r="Z700" s="28"/>
      <c r="AA700" s="28"/>
      <c r="AB700" s="28"/>
      <c r="AC700" s="28"/>
    </row>
    <row r="701" spans="1:29" ht="15.75">
      <c r="A701" s="50"/>
      <c r="B701" s="49"/>
      <c r="F701" s="31"/>
      <c r="H701" s="28"/>
      <c r="I701" s="31"/>
      <c r="J701" s="31"/>
      <c r="K701" s="31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  <c r="Y701" s="28"/>
      <c r="Z701" s="28"/>
      <c r="AA701" s="28"/>
      <c r="AB701" s="28"/>
      <c r="AC701" s="28"/>
    </row>
    <row r="702" spans="1:29" ht="15.75">
      <c r="A702" s="50"/>
      <c r="B702" s="49"/>
      <c r="F702" s="31"/>
      <c r="H702" s="28"/>
      <c r="I702" s="31"/>
      <c r="J702" s="31"/>
      <c r="K702" s="31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  <c r="Y702" s="28"/>
      <c r="Z702" s="28"/>
      <c r="AA702" s="28"/>
      <c r="AB702" s="28"/>
      <c r="AC702" s="28"/>
    </row>
    <row r="703" spans="1:29" ht="15.75">
      <c r="A703" s="50"/>
      <c r="B703" s="49"/>
      <c r="F703" s="31"/>
      <c r="H703" s="28"/>
      <c r="I703" s="31"/>
      <c r="J703" s="31"/>
      <c r="K703" s="31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  <c r="Y703" s="28"/>
      <c r="Z703" s="28"/>
      <c r="AA703" s="28"/>
      <c r="AB703" s="28"/>
      <c r="AC703" s="28"/>
    </row>
    <row r="704" spans="1:29" ht="15.75">
      <c r="A704" s="50"/>
      <c r="B704" s="49"/>
      <c r="F704" s="31"/>
      <c r="H704" s="28"/>
      <c r="I704" s="31"/>
      <c r="J704" s="31"/>
      <c r="K704" s="31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  <c r="Y704" s="28"/>
      <c r="Z704" s="28"/>
      <c r="AA704" s="28"/>
      <c r="AB704" s="28"/>
      <c r="AC704" s="28"/>
    </row>
    <row r="705" spans="1:29" ht="15.75">
      <c r="A705" s="50"/>
      <c r="B705" s="49"/>
      <c r="F705" s="31"/>
      <c r="H705" s="28"/>
      <c r="I705" s="31"/>
      <c r="J705" s="31"/>
      <c r="K705" s="31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  <c r="Y705" s="28"/>
      <c r="Z705" s="28"/>
      <c r="AA705" s="28"/>
      <c r="AB705" s="28"/>
      <c r="AC705" s="28"/>
    </row>
    <row r="706" spans="1:29" ht="15.75">
      <c r="A706" s="50"/>
      <c r="B706" s="49"/>
      <c r="F706" s="31"/>
      <c r="H706" s="28"/>
      <c r="I706" s="31"/>
      <c r="J706" s="31"/>
      <c r="K706" s="31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  <c r="Y706" s="28"/>
      <c r="Z706" s="28"/>
      <c r="AA706" s="28"/>
      <c r="AB706" s="28"/>
      <c r="AC706" s="28"/>
    </row>
    <row r="707" spans="1:29" ht="15.75">
      <c r="A707" s="50"/>
      <c r="B707" s="49"/>
      <c r="F707" s="31"/>
      <c r="H707" s="28"/>
      <c r="I707" s="31"/>
      <c r="J707" s="31"/>
      <c r="K707" s="31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  <c r="Y707" s="28"/>
      <c r="Z707" s="28"/>
      <c r="AA707" s="28"/>
      <c r="AB707" s="28"/>
      <c r="AC707" s="28"/>
    </row>
    <row r="708" spans="1:29" ht="15.75">
      <c r="A708" s="50"/>
      <c r="B708" s="49"/>
      <c r="F708" s="31"/>
      <c r="H708" s="28"/>
      <c r="I708" s="31"/>
      <c r="J708" s="31"/>
      <c r="K708" s="31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  <c r="Y708" s="28"/>
      <c r="Z708" s="28"/>
      <c r="AA708" s="28"/>
      <c r="AB708" s="28"/>
      <c r="AC708" s="28"/>
    </row>
    <row r="709" spans="1:29" ht="15.75">
      <c r="A709" s="50"/>
      <c r="B709" s="49"/>
      <c r="F709" s="31"/>
      <c r="H709" s="28"/>
      <c r="I709" s="31"/>
      <c r="J709" s="31"/>
      <c r="K709" s="31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  <c r="Y709" s="28"/>
      <c r="Z709" s="28"/>
      <c r="AA709" s="28"/>
      <c r="AB709" s="28"/>
      <c r="AC709" s="28"/>
    </row>
    <row r="710" spans="1:29" ht="15.75">
      <c r="A710" s="50"/>
      <c r="B710" s="49"/>
      <c r="F710" s="31"/>
      <c r="H710" s="28"/>
      <c r="I710" s="31"/>
      <c r="J710" s="31"/>
      <c r="K710" s="31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  <c r="Y710" s="28"/>
      <c r="Z710" s="28"/>
      <c r="AA710" s="28"/>
      <c r="AB710" s="28"/>
      <c r="AC710" s="28"/>
    </row>
    <row r="711" spans="1:29" ht="15.75">
      <c r="A711" s="50"/>
      <c r="B711" s="49"/>
      <c r="F711" s="31"/>
      <c r="H711" s="28"/>
      <c r="I711" s="31"/>
      <c r="J711" s="31"/>
      <c r="K711" s="31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  <c r="Y711" s="28"/>
      <c r="Z711" s="28"/>
      <c r="AA711" s="28"/>
      <c r="AB711" s="28"/>
      <c r="AC711" s="28"/>
    </row>
    <row r="712" spans="1:29" ht="15.75">
      <c r="A712" s="50"/>
      <c r="B712" s="49"/>
      <c r="F712" s="31"/>
      <c r="H712" s="28"/>
      <c r="I712" s="31"/>
      <c r="J712" s="31"/>
      <c r="K712" s="31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  <c r="Y712" s="28"/>
      <c r="Z712" s="28"/>
      <c r="AA712" s="28"/>
      <c r="AB712" s="28"/>
      <c r="AC712" s="28"/>
    </row>
    <row r="713" spans="1:29" ht="15.75">
      <c r="A713" s="50"/>
      <c r="B713" s="49"/>
      <c r="F713" s="31"/>
      <c r="H713" s="28"/>
      <c r="I713" s="31"/>
      <c r="J713" s="31"/>
      <c r="K713" s="31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  <c r="Y713" s="28"/>
      <c r="Z713" s="28"/>
      <c r="AA713" s="28"/>
      <c r="AB713" s="28"/>
      <c r="AC713" s="28"/>
    </row>
    <row r="714" spans="1:29" ht="15.75">
      <c r="A714" s="50"/>
      <c r="B714" s="49"/>
      <c r="F714" s="31"/>
      <c r="H714" s="28"/>
      <c r="I714" s="31"/>
      <c r="J714" s="31"/>
      <c r="K714" s="31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  <c r="Y714" s="28"/>
      <c r="Z714" s="28"/>
      <c r="AA714" s="28"/>
      <c r="AB714" s="28"/>
      <c r="AC714" s="28"/>
    </row>
    <row r="715" spans="1:29" ht="15.75">
      <c r="A715" s="50"/>
      <c r="B715" s="49"/>
      <c r="F715" s="31"/>
      <c r="H715" s="28"/>
      <c r="I715" s="31"/>
      <c r="J715" s="31"/>
      <c r="K715" s="31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  <c r="Y715" s="28"/>
      <c r="Z715" s="28"/>
      <c r="AA715" s="28"/>
      <c r="AB715" s="28"/>
      <c r="AC715" s="28"/>
    </row>
    <row r="716" spans="1:29" ht="15.75">
      <c r="A716" s="50"/>
      <c r="B716" s="49"/>
      <c r="F716" s="31"/>
      <c r="H716" s="28"/>
      <c r="I716" s="31"/>
      <c r="J716" s="31"/>
      <c r="K716" s="31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  <c r="Y716" s="28"/>
      <c r="Z716" s="28"/>
      <c r="AA716" s="28"/>
      <c r="AB716" s="28"/>
      <c r="AC716" s="28"/>
    </row>
    <row r="717" spans="1:29" ht="15.75">
      <c r="A717" s="50"/>
      <c r="B717" s="49"/>
      <c r="F717" s="31"/>
      <c r="H717" s="28"/>
      <c r="I717" s="31"/>
      <c r="J717" s="31"/>
      <c r="K717" s="31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  <c r="Y717" s="28"/>
      <c r="Z717" s="28"/>
      <c r="AA717" s="28"/>
      <c r="AB717" s="28"/>
      <c r="AC717" s="28"/>
    </row>
    <row r="718" spans="1:29" ht="15.75">
      <c r="A718" s="50"/>
      <c r="B718" s="49"/>
      <c r="F718" s="31"/>
      <c r="H718" s="28"/>
      <c r="I718" s="31"/>
      <c r="J718" s="31"/>
      <c r="K718" s="31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  <c r="Y718" s="28"/>
      <c r="Z718" s="28"/>
      <c r="AA718" s="28"/>
      <c r="AB718" s="28"/>
      <c r="AC718" s="28"/>
    </row>
    <row r="719" spans="1:29" ht="15.75">
      <c r="A719" s="50"/>
      <c r="B719" s="49"/>
      <c r="F719" s="31"/>
      <c r="H719" s="28"/>
      <c r="I719" s="31"/>
      <c r="J719" s="31"/>
      <c r="K719" s="31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  <c r="Y719" s="28"/>
      <c r="Z719" s="28"/>
      <c r="AA719" s="28"/>
      <c r="AB719" s="28"/>
      <c r="AC719" s="28"/>
    </row>
    <row r="720" spans="1:29" ht="15.75">
      <c r="A720" s="50"/>
      <c r="B720" s="49"/>
      <c r="F720" s="31"/>
      <c r="H720" s="28"/>
      <c r="I720" s="31"/>
      <c r="J720" s="31"/>
      <c r="K720" s="31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  <c r="Y720" s="28"/>
      <c r="Z720" s="28"/>
      <c r="AA720" s="28"/>
      <c r="AB720" s="28"/>
      <c r="AC720" s="28"/>
    </row>
    <row r="721" spans="1:29" ht="15.75">
      <c r="A721" s="50"/>
      <c r="B721" s="49"/>
      <c r="F721" s="31"/>
      <c r="H721" s="28"/>
      <c r="I721" s="31"/>
      <c r="J721" s="31"/>
      <c r="K721" s="31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  <c r="Y721" s="28"/>
      <c r="Z721" s="28"/>
      <c r="AA721" s="28"/>
      <c r="AB721" s="28"/>
      <c r="AC721" s="28"/>
    </row>
    <row r="722" spans="1:29" ht="15.75">
      <c r="A722" s="50"/>
      <c r="B722" s="49"/>
      <c r="F722" s="31"/>
      <c r="H722" s="28"/>
      <c r="I722" s="31"/>
      <c r="J722" s="31"/>
      <c r="K722" s="31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  <c r="Y722" s="28"/>
      <c r="Z722" s="28"/>
      <c r="AA722" s="28"/>
      <c r="AB722" s="28"/>
      <c r="AC722" s="28"/>
    </row>
    <row r="723" spans="1:29" ht="15.75">
      <c r="A723" s="50"/>
      <c r="B723" s="49"/>
      <c r="F723" s="31"/>
      <c r="H723" s="28"/>
      <c r="I723" s="31"/>
      <c r="J723" s="31"/>
      <c r="K723" s="31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  <c r="Y723" s="28"/>
      <c r="Z723" s="28"/>
      <c r="AA723" s="28"/>
      <c r="AB723" s="28"/>
      <c r="AC723" s="28"/>
    </row>
    <row r="724" spans="1:29" ht="15.75">
      <c r="A724" s="50"/>
      <c r="B724" s="49"/>
      <c r="F724" s="31"/>
      <c r="H724" s="28"/>
      <c r="I724" s="31"/>
      <c r="J724" s="31"/>
      <c r="K724" s="31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  <c r="Y724" s="28"/>
      <c r="Z724" s="28"/>
      <c r="AA724" s="28"/>
      <c r="AB724" s="28"/>
      <c r="AC724" s="28"/>
    </row>
    <row r="725" spans="1:29" ht="15.75">
      <c r="A725" s="50"/>
      <c r="B725" s="49"/>
      <c r="F725" s="31"/>
      <c r="H725" s="28"/>
      <c r="I725" s="31"/>
      <c r="J725" s="31"/>
      <c r="K725" s="31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  <c r="Y725" s="28"/>
      <c r="Z725" s="28"/>
      <c r="AA725" s="28"/>
      <c r="AB725" s="28"/>
      <c r="AC725" s="28"/>
    </row>
    <row r="726" spans="1:29" ht="15.75">
      <c r="A726" s="50"/>
      <c r="B726" s="49"/>
      <c r="F726" s="31"/>
      <c r="H726" s="28"/>
      <c r="I726" s="31"/>
      <c r="J726" s="31"/>
      <c r="K726" s="31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  <c r="Y726" s="28"/>
      <c r="Z726" s="28"/>
      <c r="AA726" s="28"/>
      <c r="AB726" s="28"/>
      <c r="AC726" s="28"/>
    </row>
    <row r="727" spans="1:29" ht="15.75">
      <c r="A727" s="50"/>
      <c r="B727" s="49"/>
      <c r="F727" s="31"/>
      <c r="H727" s="28"/>
      <c r="I727" s="31"/>
      <c r="J727" s="31"/>
      <c r="K727" s="31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  <c r="Y727" s="28"/>
      <c r="Z727" s="28"/>
      <c r="AA727" s="28"/>
      <c r="AB727" s="28"/>
      <c r="AC727" s="28"/>
    </row>
    <row r="728" spans="1:29" ht="15.75">
      <c r="A728" s="50"/>
      <c r="B728" s="49"/>
      <c r="F728" s="31"/>
      <c r="H728" s="28"/>
      <c r="I728" s="31"/>
      <c r="J728" s="31"/>
      <c r="K728" s="31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  <c r="Y728" s="28"/>
      <c r="Z728" s="28"/>
      <c r="AA728" s="28"/>
      <c r="AB728" s="28"/>
      <c r="AC728" s="28"/>
    </row>
    <row r="729" spans="1:29" ht="15.75">
      <c r="A729" s="50"/>
      <c r="B729" s="49"/>
      <c r="F729" s="31"/>
      <c r="H729" s="28"/>
      <c r="I729" s="31"/>
      <c r="J729" s="31"/>
      <c r="K729" s="31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  <c r="Y729" s="28"/>
      <c r="Z729" s="28"/>
      <c r="AA729" s="28"/>
      <c r="AB729" s="28"/>
      <c r="AC729" s="28"/>
    </row>
    <row r="730" spans="1:29" ht="15.75">
      <c r="A730" s="50"/>
      <c r="B730" s="49"/>
      <c r="F730" s="31"/>
      <c r="H730" s="28"/>
      <c r="I730" s="31"/>
      <c r="J730" s="31"/>
      <c r="K730" s="31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  <c r="Y730" s="28"/>
      <c r="Z730" s="28"/>
      <c r="AA730" s="28"/>
      <c r="AB730" s="28"/>
      <c r="AC730" s="28"/>
    </row>
    <row r="731" spans="1:29" ht="15.75">
      <c r="A731" s="50"/>
      <c r="B731" s="49"/>
      <c r="F731" s="31"/>
      <c r="H731" s="28"/>
      <c r="I731" s="31"/>
      <c r="J731" s="31"/>
      <c r="K731" s="31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  <c r="Y731" s="28"/>
      <c r="Z731" s="28"/>
      <c r="AA731" s="28"/>
      <c r="AB731" s="28"/>
      <c r="AC731" s="28"/>
    </row>
    <row r="732" spans="1:29" ht="15.75">
      <c r="A732" s="50"/>
      <c r="B732" s="49"/>
      <c r="F732" s="31"/>
      <c r="H732" s="28"/>
      <c r="I732" s="31"/>
      <c r="J732" s="31"/>
      <c r="K732" s="31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  <c r="Y732" s="28"/>
      <c r="Z732" s="28"/>
      <c r="AA732" s="28"/>
      <c r="AB732" s="28"/>
      <c r="AC732" s="28"/>
    </row>
    <row r="733" spans="1:29" ht="15.75">
      <c r="A733" s="50"/>
      <c r="B733" s="49"/>
      <c r="F733" s="31"/>
      <c r="H733" s="28"/>
      <c r="I733" s="31"/>
      <c r="J733" s="31"/>
      <c r="K733" s="31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  <c r="Y733" s="28"/>
      <c r="Z733" s="28"/>
      <c r="AA733" s="28"/>
      <c r="AB733" s="28"/>
      <c r="AC733" s="28"/>
    </row>
    <row r="734" spans="1:29" ht="15.75">
      <c r="A734" s="50"/>
      <c r="B734" s="49"/>
      <c r="F734" s="31"/>
      <c r="H734" s="28"/>
      <c r="I734" s="31"/>
      <c r="J734" s="31"/>
      <c r="K734" s="31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  <c r="Y734" s="28"/>
      <c r="Z734" s="28"/>
      <c r="AA734" s="28"/>
      <c r="AB734" s="28"/>
      <c r="AC734" s="28"/>
    </row>
    <row r="735" spans="1:29" ht="15.75">
      <c r="A735" s="50"/>
      <c r="B735" s="49"/>
      <c r="F735" s="31"/>
      <c r="H735" s="28"/>
      <c r="I735" s="31"/>
      <c r="J735" s="31"/>
      <c r="K735" s="31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  <c r="Y735" s="28"/>
      <c r="Z735" s="28"/>
      <c r="AA735" s="28"/>
      <c r="AB735" s="28"/>
      <c r="AC735" s="28"/>
    </row>
    <row r="736" spans="1:29" ht="15.75">
      <c r="A736" s="50"/>
      <c r="B736" s="49"/>
      <c r="F736" s="31"/>
      <c r="H736" s="28"/>
      <c r="I736" s="31"/>
      <c r="J736" s="31"/>
      <c r="K736" s="31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  <c r="Y736" s="28"/>
      <c r="Z736" s="28"/>
      <c r="AA736" s="28"/>
      <c r="AB736" s="28"/>
      <c r="AC736" s="28"/>
    </row>
    <row r="737" spans="1:29" ht="15.75">
      <c r="A737" s="50"/>
      <c r="B737" s="49"/>
      <c r="F737" s="31"/>
      <c r="H737" s="28"/>
      <c r="I737" s="31"/>
      <c r="J737" s="31"/>
      <c r="K737" s="31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  <c r="Y737" s="28"/>
      <c r="Z737" s="28"/>
      <c r="AA737" s="28"/>
      <c r="AB737" s="28"/>
      <c r="AC737" s="28"/>
    </row>
    <row r="738" spans="1:29" ht="15.75">
      <c r="A738" s="50"/>
      <c r="B738" s="49"/>
      <c r="F738" s="31"/>
      <c r="H738" s="28"/>
      <c r="I738" s="31"/>
      <c r="J738" s="31"/>
      <c r="K738" s="31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  <c r="Y738" s="28"/>
      <c r="Z738" s="28"/>
      <c r="AA738" s="28"/>
      <c r="AB738" s="28"/>
      <c r="AC738" s="28"/>
    </row>
    <row r="739" spans="1:29" ht="15.75">
      <c r="A739" s="50"/>
      <c r="B739" s="49"/>
      <c r="F739" s="31"/>
      <c r="H739" s="28"/>
      <c r="I739" s="31"/>
      <c r="J739" s="31"/>
      <c r="K739" s="31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  <c r="Y739" s="28"/>
      <c r="Z739" s="28"/>
      <c r="AA739" s="28"/>
      <c r="AB739" s="28"/>
      <c r="AC739" s="28"/>
    </row>
    <row r="740" spans="1:29" ht="15.75">
      <c r="A740" s="50"/>
      <c r="B740" s="49"/>
      <c r="F740" s="31"/>
      <c r="H740" s="28"/>
      <c r="I740" s="31"/>
      <c r="J740" s="31"/>
      <c r="K740" s="31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  <c r="Y740" s="28"/>
      <c r="Z740" s="28"/>
      <c r="AA740" s="28"/>
      <c r="AB740" s="28"/>
      <c r="AC740" s="28"/>
    </row>
    <row r="741" spans="1:29" ht="15.75">
      <c r="A741" s="50"/>
      <c r="B741" s="49"/>
      <c r="F741" s="31"/>
      <c r="H741" s="28"/>
      <c r="I741" s="31"/>
      <c r="J741" s="31"/>
      <c r="K741" s="31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  <c r="Y741" s="28"/>
      <c r="Z741" s="28"/>
      <c r="AA741" s="28"/>
      <c r="AB741" s="28"/>
      <c r="AC741" s="28"/>
    </row>
    <row r="742" spans="1:29" ht="15.75">
      <c r="A742" s="50"/>
      <c r="B742" s="49"/>
      <c r="F742" s="31"/>
      <c r="H742" s="28"/>
      <c r="I742" s="31"/>
      <c r="J742" s="31"/>
      <c r="K742" s="31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  <c r="Y742" s="28"/>
      <c r="Z742" s="28"/>
      <c r="AA742" s="28"/>
      <c r="AB742" s="28"/>
      <c r="AC742" s="28"/>
    </row>
    <row r="743" spans="1:29" ht="15.75">
      <c r="A743" s="50"/>
      <c r="B743" s="49"/>
      <c r="F743" s="31"/>
      <c r="H743" s="28"/>
      <c r="I743" s="31"/>
      <c r="J743" s="31"/>
      <c r="K743" s="31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  <c r="Y743" s="28"/>
      <c r="Z743" s="28"/>
      <c r="AA743" s="28"/>
      <c r="AB743" s="28"/>
      <c r="AC743" s="28"/>
    </row>
    <row r="744" spans="1:29" ht="15.75">
      <c r="A744" s="50"/>
      <c r="B744" s="49"/>
      <c r="F744" s="31"/>
      <c r="H744" s="28"/>
      <c r="I744" s="31"/>
      <c r="J744" s="31"/>
      <c r="K744" s="31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  <c r="Y744" s="28"/>
      <c r="Z744" s="28"/>
      <c r="AA744" s="28"/>
      <c r="AB744" s="28"/>
      <c r="AC744" s="28"/>
    </row>
    <row r="745" spans="1:29" ht="15.75">
      <c r="A745" s="50"/>
      <c r="B745" s="49"/>
      <c r="F745" s="31"/>
      <c r="H745" s="28"/>
      <c r="I745" s="31"/>
      <c r="J745" s="31"/>
      <c r="K745" s="31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  <c r="Y745" s="28"/>
      <c r="Z745" s="28"/>
      <c r="AA745" s="28"/>
      <c r="AB745" s="28"/>
      <c r="AC745" s="28"/>
    </row>
    <row r="746" spans="1:29" ht="15.75">
      <c r="A746" s="50"/>
      <c r="B746" s="49"/>
      <c r="F746" s="31"/>
      <c r="H746" s="28"/>
      <c r="I746" s="31"/>
      <c r="J746" s="31"/>
      <c r="K746" s="31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  <c r="Y746" s="28"/>
      <c r="Z746" s="28"/>
      <c r="AA746" s="28"/>
      <c r="AB746" s="28"/>
      <c r="AC746" s="28"/>
    </row>
    <row r="747" spans="1:29" ht="15.75">
      <c r="A747" s="50"/>
      <c r="B747" s="49"/>
      <c r="F747" s="31"/>
      <c r="H747" s="28"/>
      <c r="I747" s="31"/>
      <c r="J747" s="31"/>
      <c r="K747" s="31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  <c r="Y747" s="28"/>
      <c r="Z747" s="28"/>
      <c r="AA747" s="28"/>
      <c r="AB747" s="28"/>
      <c r="AC747" s="28"/>
    </row>
    <row r="748" spans="1:29" ht="15.75">
      <c r="A748" s="50"/>
      <c r="B748" s="49"/>
      <c r="F748" s="31"/>
      <c r="H748" s="28"/>
      <c r="I748" s="31"/>
      <c r="J748" s="31"/>
      <c r="K748" s="31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  <c r="Y748" s="28"/>
      <c r="Z748" s="28"/>
      <c r="AA748" s="28"/>
      <c r="AB748" s="28"/>
      <c r="AC748" s="28"/>
    </row>
    <row r="749" spans="1:29" ht="15.75">
      <c r="A749" s="50"/>
      <c r="B749" s="49"/>
      <c r="F749" s="31"/>
      <c r="H749" s="28"/>
      <c r="I749" s="31"/>
      <c r="J749" s="31"/>
      <c r="K749" s="31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  <c r="Y749" s="28"/>
      <c r="Z749" s="28"/>
      <c r="AA749" s="28"/>
      <c r="AB749" s="28"/>
      <c r="AC749" s="28"/>
    </row>
    <row r="750" spans="1:29" ht="15.75">
      <c r="A750" s="50"/>
      <c r="B750" s="49"/>
      <c r="F750" s="31"/>
      <c r="H750" s="28"/>
      <c r="I750" s="31"/>
      <c r="J750" s="31"/>
      <c r="K750" s="31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  <c r="Y750" s="28"/>
      <c r="Z750" s="28"/>
      <c r="AA750" s="28"/>
      <c r="AB750" s="28"/>
      <c r="AC750" s="28"/>
    </row>
    <row r="751" spans="1:29" ht="15.75">
      <c r="A751" s="50"/>
      <c r="B751" s="49"/>
      <c r="F751" s="31"/>
      <c r="H751" s="28"/>
      <c r="I751" s="31"/>
      <c r="J751" s="31"/>
      <c r="K751" s="31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  <c r="Y751" s="28"/>
      <c r="Z751" s="28"/>
      <c r="AA751" s="28"/>
      <c r="AB751" s="28"/>
      <c r="AC751" s="28"/>
    </row>
    <row r="752" spans="1:29" ht="15.75">
      <c r="A752" s="50"/>
      <c r="B752" s="49"/>
      <c r="F752" s="31"/>
      <c r="H752" s="28"/>
      <c r="I752" s="31"/>
      <c r="J752" s="31"/>
      <c r="K752" s="31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  <c r="Y752" s="28"/>
      <c r="Z752" s="28"/>
      <c r="AA752" s="28"/>
      <c r="AB752" s="28"/>
      <c r="AC752" s="28"/>
    </row>
    <row r="753" spans="1:29" ht="15.75">
      <c r="A753" s="50"/>
      <c r="B753" s="49"/>
      <c r="F753" s="31"/>
      <c r="H753" s="28"/>
      <c r="I753" s="31"/>
      <c r="J753" s="31"/>
      <c r="K753" s="31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  <c r="Y753" s="28"/>
      <c r="Z753" s="28"/>
      <c r="AA753" s="28"/>
      <c r="AB753" s="28"/>
      <c r="AC753" s="28"/>
    </row>
    <row r="754" spans="1:29" ht="15.75">
      <c r="A754" s="50"/>
      <c r="B754" s="49"/>
      <c r="F754" s="31"/>
      <c r="H754" s="28"/>
      <c r="I754" s="31"/>
      <c r="J754" s="31"/>
      <c r="K754" s="31"/>
      <c r="L754" s="28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  <c r="Y754" s="28"/>
      <c r="Z754" s="28"/>
      <c r="AA754" s="28"/>
      <c r="AB754" s="28"/>
      <c r="AC754" s="28"/>
    </row>
    <row r="755" spans="1:29" ht="15.75">
      <c r="A755" s="50"/>
      <c r="B755" s="49"/>
      <c r="F755" s="31"/>
      <c r="H755" s="28"/>
      <c r="I755" s="31"/>
      <c r="J755" s="31"/>
      <c r="K755" s="31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  <c r="Y755" s="28"/>
      <c r="Z755" s="28"/>
      <c r="AA755" s="28"/>
      <c r="AB755" s="28"/>
      <c r="AC755" s="28"/>
    </row>
    <row r="756" spans="1:29" ht="15.75">
      <c r="A756" s="50"/>
      <c r="B756" s="49"/>
      <c r="F756" s="31"/>
      <c r="H756" s="28"/>
      <c r="I756" s="31"/>
      <c r="J756" s="31"/>
      <c r="K756" s="31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  <c r="Y756" s="28"/>
      <c r="Z756" s="28"/>
      <c r="AA756" s="28"/>
      <c r="AB756" s="28"/>
      <c r="AC756" s="28"/>
    </row>
    <row r="757" spans="1:29" ht="15.75">
      <c r="A757" s="50"/>
      <c r="B757" s="49"/>
      <c r="F757" s="31"/>
      <c r="H757" s="28"/>
      <c r="I757" s="31"/>
      <c r="J757" s="31"/>
      <c r="K757" s="31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  <c r="Y757" s="28"/>
      <c r="Z757" s="28"/>
      <c r="AA757" s="28"/>
      <c r="AB757" s="28"/>
      <c r="AC757" s="28"/>
    </row>
    <row r="758" spans="1:29" ht="15.75">
      <c r="A758" s="50"/>
      <c r="B758" s="49"/>
      <c r="F758" s="31"/>
      <c r="H758" s="28"/>
      <c r="I758" s="31"/>
      <c r="J758" s="31"/>
      <c r="K758" s="31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  <c r="Y758" s="28"/>
      <c r="Z758" s="28"/>
      <c r="AA758" s="28"/>
      <c r="AB758" s="28"/>
      <c r="AC758" s="28"/>
    </row>
    <row r="759" spans="1:29" ht="15.75">
      <c r="A759" s="50"/>
      <c r="B759" s="49"/>
      <c r="F759" s="31"/>
      <c r="H759" s="28"/>
      <c r="I759" s="31"/>
      <c r="J759" s="31"/>
      <c r="K759" s="31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  <c r="Y759" s="28"/>
      <c r="Z759" s="28"/>
      <c r="AA759" s="28"/>
      <c r="AB759" s="28"/>
      <c r="AC759" s="28"/>
    </row>
    <row r="760" spans="1:29" ht="15.75">
      <c r="A760" s="50"/>
      <c r="B760" s="49"/>
      <c r="F760" s="31"/>
      <c r="H760" s="28"/>
      <c r="I760" s="31"/>
      <c r="J760" s="31"/>
      <c r="K760" s="31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  <c r="Y760" s="28"/>
      <c r="Z760" s="28"/>
      <c r="AA760" s="28"/>
      <c r="AB760" s="28"/>
      <c r="AC760" s="28"/>
    </row>
    <row r="761" spans="1:29" ht="15.75">
      <c r="A761" s="50"/>
      <c r="B761" s="49"/>
      <c r="F761" s="31"/>
      <c r="H761" s="28"/>
      <c r="I761" s="31"/>
      <c r="J761" s="31"/>
      <c r="K761" s="31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  <c r="Y761" s="28"/>
      <c r="Z761" s="28"/>
      <c r="AA761" s="28"/>
      <c r="AB761" s="28"/>
      <c r="AC761" s="28"/>
    </row>
    <row r="762" spans="1:29" ht="15.75">
      <c r="A762" s="50"/>
      <c r="B762" s="49"/>
      <c r="F762" s="31"/>
      <c r="H762" s="28"/>
      <c r="I762" s="31"/>
      <c r="J762" s="31"/>
      <c r="K762" s="31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  <c r="Y762" s="28"/>
      <c r="Z762" s="28"/>
      <c r="AA762" s="28"/>
      <c r="AB762" s="28"/>
      <c r="AC762" s="28"/>
    </row>
    <row r="763" spans="1:29" ht="15.75">
      <c r="A763" s="50"/>
      <c r="B763" s="49"/>
      <c r="F763" s="31"/>
      <c r="H763" s="28"/>
      <c r="I763" s="31"/>
      <c r="J763" s="31"/>
      <c r="K763" s="31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  <c r="Y763" s="28"/>
      <c r="Z763" s="28"/>
      <c r="AA763" s="28"/>
      <c r="AB763" s="28"/>
      <c r="AC763" s="28"/>
    </row>
    <row r="764" spans="1:29" ht="15.75">
      <c r="A764" s="50"/>
      <c r="B764" s="49"/>
      <c r="F764" s="31"/>
      <c r="H764" s="28"/>
      <c r="I764" s="31"/>
      <c r="J764" s="31"/>
      <c r="K764" s="31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  <c r="Y764" s="28"/>
      <c r="Z764" s="28"/>
      <c r="AA764" s="28"/>
      <c r="AB764" s="28"/>
      <c r="AC764" s="28"/>
    </row>
    <row r="765" spans="1:29" ht="15.75">
      <c r="A765" s="50"/>
      <c r="B765" s="49"/>
      <c r="F765" s="31"/>
      <c r="H765" s="28"/>
      <c r="I765" s="31"/>
      <c r="J765" s="31"/>
      <c r="K765" s="31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  <c r="Y765" s="28"/>
      <c r="Z765" s="28"/>
      <c r="AA765" s="28"/>
      <c r="AB765" s="28"/>
      <c r="AC765" s="28"/>
    </row>
    <row r="766" spans="1:29" ht="15.75">
      <c r="A766" s="50"/>
      <c r="B766" s="49"/>
      <c r="F766" s="31"/>
      <c r="H766" s="28"/>
      <c r="I766" s="31"/>
      <c r="J766" s="31"/>
      <c r="K766" s="31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  <c r="Y766" s="28"/>
      <c r="Z766" s="28"/>
      <c r="AA766" s="28"/>
      <c r="AB766" s="28"/>
      <c r="AC766" s="28"/>
    </row>
    <row r="767" spans="1:29" ht="15.75">
      <c r="A767" s="50"/>
      <c r="B767" s="49"/>
      <c r="F767" s="31"/>
      <c r="H767" s="28"/>
      <c r="I767" s="31"/>
      <c r="J767" s="31"/>
      <c r="K767" s="31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  <c r="Y767" s="28"/>
      <c r="Z767" s="28"/>
      <c r="AA767" s="28"/>
      <c r="AB767" s="28"/>
      <c r="AC767" s="28"/>
    </row>
    <row r="768" spans="1:29" ht="15.75">
      <c r="A768" s="50"/>
      <c r="B768" s="49"/>
      <c r="F768" s="31"/>
      <c r="H768" s="28"/>
      <c r="I768" s="31"/>
      <c r="J768" s="31"/>
      <c r="K768" s="31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  <c r="Y768" s="28"/>
      <c r="Z768" s="28"/>
      <c r="AA768" s="28"/>
      <c r="AB768" s="28"/>
      <c r="AC768" s="28"/>
    </row>
    <row r="769" spans="1:29" ht="15.75">
      <c r="A769" s="50"/>
      <c r="B769" s="49"/>
      <c r="F769" s="31"/>
      <c r="H769" s="28"/>
      <c r="I769" s="31"/>
      <c r="J769" s="31"/>
      <c r="K769" s="31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  <c r="Y769" s="28"/>
      <c r="Z769" s="28"/>
      <c r="AA769" s="28"/>
      <c r="AB769" s="28"/>
      <c r="AC769" s="28"/>
    </row>
    <row r="770" spans="1:29" ht="15.75">
      <c r="A770" s="50"/>
      <c r="B770" s="49"/>
      <c r="F770" s="31"/>
      <c r="H770" s="28"/>
      <c r="I770" s="31"/>
      <c r="J770" s="31"/>
      <c r="K770" s="31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  <c r="Y770" s="28"/>
      <c r="Z770" s="28"/>
      <c r="AA770" s="28"/>
      <c r="AB770" s="28"/>
      <c r="AC770" s="28"/>
    </row>
    <row r="771" spans="1:29" ht="15.75">
      <c r="A771" s="50"/>
      <c r="B771" s="49"/>
      <c r="F771" s="31"/>
      <c r="H771" s="28"/>
      <c r="I771" s="31"/>
      <c r="J771" s="31"/>
      <c r="K771" s="31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  <c r="Y771" s="28"/>
      <c r="Z771" s="28"/>
      <c r="AA771" s="28"/>
      <c r="AB771" s="28"/>
      <c r="AC771" s="28"/>
    </row>
    <row r="772" spans="1:29" ht="15.75">
      <c r="A772" s="50"/>
      <c r="B772" s="49"/>
      <c r="F772" s="31"/>
      <c r="H772" s="28"/>
      <c r="I772" s="31"/>
      <c r="J772" s="31"/>
      <c r="K772" s="31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  <c r="Y772" s="28"/>
      <c r="Z772" s="28"/>
      <c r="AA772" s="28"/>
      <c r="AB772" s="28"/>
      <c r="AC772" s="28"/>
    </row>
    <row r="773" spans="1:29" ht="15.75">
      <c r="A773" s="50"/>
      <c r="B773" s="49"/>
      <c r="F773" s="31"/>
      <c r="H773" s="28"/>
      <c r="I773" s="31"/>
      <c r="J773" s="31"/>
      <c r="K773" s="31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  <c r="Y773" s="28"/>
      <c r="Z773" s="28"/>
      <c r="AA773" s="28"/>
      <c r="AB773" s="28"/>
      <c r="AC773" s="28"/>
    </row>
    <row r="774" spans="1:29" ht="15.75">
      <c r="A774" s="50"/>
      <c r="B774" s="49"/>
      <c r="F774" s="31"/>
      <c r="H774" s="28"/>
      <c r="I774" s="31"/>
      <c r="J774" s="31"/>
      <c r="K774" s="31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  <c r="Y774" s="28"/>
      <c r="Z774" s="28"/>
      <c r="AA774" s="28"/>
      <c r="AB774" s="28"/>
      <c r="AC774" s="28"/>
    </row>
    <row r="775" spans="1:29" ht="15.75">
      <c r="A775" s="50"/>
      <c r="B775" s="49"/>
      <c r="F775" s="31"/>
      <c r="H775" s="28"/>
      <c r="I775" s="31"/>
      <c r="J775" s="31"/>
      <c r="K775" s="31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  <c r="Y775" s="28"/>
      <c r="Z775" s="28"/>
      <c r="AA775" s="28"/>
      <c r="AB775" s="28"/>
      <c r="AC775" s="28"/>
    </row>
    <row r="776" spans="1:29" ht="15.75">
      <c r="A776" s="50"/>
      <c r="B776" s="49"/>
      <c r="F776" s="31"/>
      <c r="H776" s="28"/>
      <c r="I776" s="31"/>
      <c r="J776" s="31"/>
      <c r="K776" s="31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  <c r="Y776" s="28"/>
      <c r="Z776" s="28"/>
      <c r="AA776" s="28"/>
      <c r="AB776" s="28"/>
      <c r="AC776" s="28"/>
    </row>
    <row r="777" spans="1:29" ht="15.75">
      <c r="A777" s="50"/>
      <c r="B777" s="49"/>
      <c r="F777" s="31"/>
      <c r="H777" s="28"/>
      <c r="I777" s="31"/>
      <c r="J777" s="31"/>
      <c r="K777" s="31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  <c r="Y777" s="28"/>
      <c r="Z777" s="28"/>
      <c r="AA777" s="28"/>
      <c r="AB777" s="28"/>
      <c r="AC777" s="28"/>
    </row>
    <row r="778" spans="1:29" ht="15.75">
      <c r="A778" s="50"/>
      <c r="B778" s="49"/>
      <c r="F778" s="31"/>
      <c r="H778" s="28"/>
      <c r="I778" s="31"/>
      <c r="J778" s="31"/>
      <c r="K778" s="31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  <c r="Y778" s="28"/>
      <c r="Z778" s="28"/>
      <c r="AA778" s="28"/>
      <c r="AB778" s="28"/>
      <c r="AC778" s="28"/>
    </row>
    <row r="779" spans="1:29" ht="15.75">
      <c r="A779" s="50"/>
      <c r="B779" s="49"/>
      <c r="F779" s="31"/>
      <c r="H779" s="28"/>
      <c r="I779" s="31"/>
      <c r="J779" s="31"/>
      <c r="K779" s="31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  <c r="Y779" s="28"/>
      <c r="Z779" s="28"/>
      <c r="AA779" s="28"/>
      <c r="AB779" s="28"/>
      <c r="AC779" s="28"/>
    </row>
    <row r="780" spans="1:29" ht="15.75">
      <c r="A780" s="50"/>
      <c r="B780" s="49"/>
      <c r="F780" s="31"/>
      <c r="H780" s="28"/>
      <c r="I780" s="31"/>
      <c r="J780" s="31"/>
      <c r="K780" s="31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  <c r="Y780" s="28"/>
      <c r="Z780" s="28"/>
      <c r="AA780" s="28"/>
      <c r="AB780" s="28"/>
      <c r="AC780" s="28"/>
    </row>
    <row r="781" spans="1:29" ht="15.75">
      <c r="A781" s="50"/>
      <c r="B781" s="49"/>
      <c r="F781" s="31"/>
      <c r="H781" s="28"/>
      <c r="I781" s="31"/>
      <c r="J781" s="31"/>
      <c r="K781" s="31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  <c r="Y781" s="28"/>
      <c r="Z781" s="28"/>
      <c r="AA781" s="28"/>
      <c r="AB781" s="28"/>
      <c r="AC781" s="28"/>
    </row>
    <row r="782" spans="1:29" ht="15.75">
      <c r="A782" s="50"/>
      <c r="B782" s="49"/>
      <c r="F782" s="31"/>
      <c r="H782" s="28"/>
      <c r="I782" s="31"/>
      <c r="J782" s="31"/>
      <c r="K782" s="31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  <c r="Y782" s="28"/>
      <c r="Z782" s="28"/>
      <c r="AA782" s="28"/>
      <c r="AB782" s="28"/>
      <c r="AC782" s="28"/>
    </row>
    <row r="783" spans="1:29" ht="15.75">
      <c r="A783" s="50"/>
      <c r="B783" s="49"/>
      <c r="F783" s="31"/>
      <c r="H783" s="28"/>
      <c r="I783" s="31"/>
      <c r="J783" s="31"/>
      <c r="K783" s="31"/>
      <c r="L783" s="28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  <c r="Y783" s="28"/>
      <c r="Z783" s="28"/>
      <c r="AA783" s="28"/>
      <c r="AB783" s="28"/>
      <c r="AC783" s="28"/>
    </row>
    <row r="784" spans="1:29" ht="15.75">
      <c r="A784" s="50"/>
      <c r="B784" s="49"/>
      <c r="F784" s="31"/>
      <c r="H784" s="28"/>
      <c r="I784" s="31"/>
      <c r="J784" s="31"/>
      <c r="K784" s="31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  <c r="Y784" s="28"/>
      <c r="Z784" s="28"/>
      <c r="AA784" s="28"/>
      <c r="AB784" s="28"/>
      <c r="AC784" s="28"/>
    </row>
    <row r="785" spans="1:29" ht="15.75">
      <c r="A785" s="50"/>
      <c r="B785" s="49"/>
      <c r="F785" s="31"/>
      <c r="H785" s="28"/>
      <c r="I785" s="31"/>
      <c r="J785" s="31"/>
      <c r="K785" s="31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  <c r="Y785" s="28"/>
      <c r="Z785" s="28"/>
      <c r="AA785" s="28"/>
      <c r="AB785" s="28"/>
      <c r="AC785" s="28"/>
    </row>
    <row r="786" spans="1:29" ht="15.75">
      <c r="A786" s="50"/>
      <c r="B786" s="49"/>
      <c r="F786" s="31"/>
      <c r="H786" s="28"/>
      <c r="I786" s="31"/>
      <c r="J786" s="31"/>
      <c r="K786" s="31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  <c r="Y786" s="28"/>
      <c r="Z786" s="28"/>
      <c r="AA786" s="28"/>
      <c r="AB786" s="28"/>
      <c r="AC786" s="28"/>
    </row>
    <row r="787" spans="1:29" ht="15.75">
      <c r="A787" s="50"/>
      <c r="B787" s="49"/>
      <c r="F787" s="31"/>
      <c r="H787" s="28"/>
      <c r="I787" s="31"/>
      <c r="J787" s="31"/>
      <c r="K787" s="31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  <c r="Y787" s="28"/>
      <c r="Z787" s="28"/>
      <c r="AA787" s="28"/>
      <c r="AB787" s="28"/>
      <c r="AC787" s="28"/>
    </row>
    <row r="788" spans="1:29" ht="15.75">
      <c r="A788" s="50"/>
      <c r="B788" s="49"/>
      <c r="F788" s="31"/>
      <c r="H788" s="28"/>
      <c r="I788" s="31"/>
      <c r="J788" s="31"/>
      <c r="K788" s="31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  <c r="Y788" s="28"/>
      <c r="Z788" s="28"/>
      <c r="AA788" s="28"/>
      <c r="AB788" s="28"/>
      <c r="AC788" s="28"/>
    </row>
    <row r="789" spans="1:29" ht="15.75">
      <c r="A789" s="50"/>
      <c r="B789" s="49"/>
      <c r="F789" s="31"/>
      <c r="H789" s="28"/>
      <c r="I789" s="31"/>
      <c r="J789" s="31"/>
      <c r="K789" s="31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  <c r="Y789" s="28"/>
      <c r="Z789" s="28"/>
      <c r="AA789" s="28"/>
      <c r="AB789" s="28"/>
      <c r="AC789" s="28"/>
    </row>
    <row r="790" spans="1:29" ht="15.75">
      <c r="A790" s="50"/>
      <c r="B790" s="49"/>
      <c r="F790" s="31"/>
      <c r="H790" s="28"/>
      <c r="I790" s="31"/>
      <c r="J790" s="31"/>
      <c r="K790" s="31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  <c r="Y790" s="28"/>
      <c r="Z790" s="28"/>
      <c r="AA790" s="28"/>
      <c r="AB790" s="28"/>
      <c r="AC790" s="28"/>
    </row>
    <row r="791" spans="1:29" ht="15.75">
      <c r="A791" s="50"/>
      <c r="B791" s="49"/>
      <c r="F791" s="31"/>
      <c r="H791" s="28"/>
      <c r="I791" s="31"/>
      <c r="J791" s="31"/>
      <c r="K791" s="31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  <c r="Y791" s="28"/>
      <c r="Z791" s="28"/>
      <c r="AA791" s="28"/>
      <c r="AB791" s="28"/>
      <c r="AC791" s="28"/>
    </row>
    <row r="792" spans="1:29" ht="15.75">
      <c r="A792" s="50"/>
      <c r="B792" s="49"/>
      <c r="F792" s="31"/>
      <c r="H792" s="28"/>
      <c r="I792" s="31"/>
      <c r="J792" s="31"/>
      <c r="K792" s="31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  <c r="Y792" s="28"/>
      <c r="Z792" s="28"/>
      <c r="AA792" s="28"/>
      <c r="AB792" s="28"/>
      <c r="AC792" s="28"/>
    </row>
    <row r="793" spans="1:29" ht="15.75">
      <c r="A793" s="50"/>
      <c r="B793" s="49"/>
      <c r="F793" s="31"/>
      <c r="H793" s="28"/>
      <c r="I793" s="31"/>
      <c r="J793" s="31"/>
      <c r="K793" s="31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  <c r="Y793" s="28"/>
      <c r="Z793" s="28"/>
      <c r="AA793" s="28"/>
      <c r="AB793" s="28"/>
      <c r="AC793" s="28"/>
    </row>
    <row r="794" spans="1:29" ht="15.75">
      <c r="A794" s="50"/>
      <c r="B794" s="49"/>
      <c r="F794" s="31"/>
      <c r="H794" s="28"/>
      <c r="I794" s="31"/>
      <c r="J794" s="31"/>
      <c r="K794" s="31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  <c r="Y794" s="28"/>
      <c r="Z794" s="28"/>
      <c r="AA794" s="28"/>
      <c r="AB794" s="28"/>
      <c r="AC794" s="28"/>
    </row>
    <row r="795" spans="1:29" ht="15.75">
      <c r="A795" s="50"/>
      <c r="B795" s="49"/>
      <c r="F795" s="31"/>
      <c r="H795" s="28"/>
      <c r="I795" s="31"/>
      <c r="J795" s="31"/>
      <c r="K795" s="31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  <c r="X795" s="28"/>
      <c r="Y795" s="28"/>
      <c r="Z795" s="28"/>
      <c r="AA795" s="28"/>
      <c r="AB795" s="28"/>
      <c r="AC795" s="28"/>
    </row>
    <row r="796" spans="1:29" ht="15.75">
      <c r="A796" s="50"/>
      <c r="B796" s="49"/>
      <c r="F796" s="31"/>
      <c r="H796" s="28"/>
      <c r="I796" s="31"/>
      <c r="J796" s="31"/>
      <c r="K796" s="31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  <c r="Y796" s="28"/>
      <c r="Z796" s="28"/>
      <c r="AA796" s="28"/>
      <c r="AB796" s="28"/>
      <c r="AC796" s="28"/>
    </row>
    <row r="797" spans="1:29" ht="15.75">
      <c r="A797" s="50"/>
      <c r="B797" s="49"/>
      <c r="F797" s="31"/>
      <c r="H797" s="28"/>
      <c r="I797" s="31"/>
      <c r="J797" s="31"/>
      <c r="K797" s="31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  <c r="Y797" s="28"/>
      <c r="Z797" s="28"/>
      <c r="AA797" s="28"/>
      <c r="AB797" s="28"/>
      <c r="AC797" s="28"/>
    </row>
    <row r="798" spans="1:29" ht="15.75">
      <c r="A798" s="50"/>
      <c r="B798" s="49"/>
      <c r="F798" s="31"/>
      <c r="H798" s="28"/>
      <c r="I798" s="31"/>
      <c r="J798" s="31"/>
      <c r="K798" s="31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28"/>
      <c r="Y798" s="28"/>
      <c r="Z798" s="28"/>
      <c r="AA798" s="28"/>
      <c r="AB798" s="28"/>
      <c r="AC798" s="28"/>
    </row>
    <row r="799" spans="1:29" ht="15.75">
      <c r="A799" s="50"/>
      <c r="B799" s="49"/>
      <c r="F799" s="31"/>
      <c r="H799" s="28"/>
      <c r="I799" s="31"/>
      <c r="J799" s="31"/>
      <c r="K799" s="31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  <c r="X799" s="28"/>
      <c r="Y799" s="28"/>
      <c r="Z799" s="28"/>
      <c r="AA799" s="28"/>
      <c r="AB799" s="28"/>
      <c r="AC799" s="28"/>
    </row>
    <row r="800" spans="1:29" ht="15.75">
      <c r="A800" s="50"/>
      <c r="B800" s="49"/>
      <c r="F800" s="31"/>
      <c r="H800" s="28"/>
      <c r="I800" s="31"/>
      <c r="J800" s="31"/>
      <c r="K800" s="31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  <c r="X800" s="28"/>
      <c r="Y800" s="28"/>
      <c r="Z800" s="28"/>
      <c r="AA800" s="28"/>
      <c r="AB800" s="28"/>
      <c r="AC800" s="28"/>
    </row>
    <row r="801" spans="1:29" ht="15.75">
      <c r="A801" s="50"/>
      <c r="B801" s="49"/>
      <c r="F801" s="31"/>
      <c r="H801" s="28"/>
      <c r="I801" s="31"/>
      <c r="J801" s="31"/>
      <c r="K801" s="31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  <c r="Y801" s="28"/>
      <c r="Z801" s="28"/>
      <c r="AA801" s="28"/>
      <c r="AB801" s="28"/>
      <c r="AC801" s="28"/>
    </row>
    <row r="802" spans="1:29" ht="15.75">
      <c r="A802" s="50"/>
      <c r="B802" s="49"/>
      <c r="F802" s="31"/>
      <c r="H802" s="28"/>
      <c r="I802" s="31"/>
      <c r="J802" s="31"/>
      <c r="K802" s="31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  <c r="X802" s="28"/>
      <c r="Y802" s="28"/>
      <c r="Z802" s="28"/>
      <c r="AA802" s="28"/>
      <c r="AB802" s="28"/>
      <c r="AC802" s="28"/>
    </row>
    <row r="803" spans="1:29" ht="15.75">
      <c r="A803" s="50"/>
      <c r="B803" s="49"/>
      <c r="F803" s="31"/>
      <c r="H803" s="28"/>
      <c r="I803" s="31"/>
      <c r="J803" s="31"/>
      <c r="K803" s="31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  <c r="Y803" s="28"/>
      <c r="Z803" s="28"/>
      <c r="AA803" s="28"/>
      <c r="AB803" s="28"/>
      <c r="AC803" s="28"/>
    </row>
    <row r="804" spans="1:29" ht="15.75">
      <c r="A804" s="50"/>
      <c r="B804" s="49"/>
      <c r="F804" s="31"/>
      <c r="H804" s="28"/>
      <c r="I804" s="31"/>
      <c r="J804" s="31"/>
      <c r="K804" s="31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  <c r="Y804" s="28"/>
      <c r="Z804" s="28"/>
      <c r="AA804" s="28"/>
      <c r="AB804" s="28"/>
      <c r="AC804" s="28"/>
    </row>
    <row r="805" spans="1:29" ht="15.75">
      <c r="A805" s="50"/>
      <c r="B805" s="49"/>
      <c r="F805" s="31"/>
      <c r="H805" s="28"/>
      <c r="I805" s="31"/>
      <c r="J805" s="31"/>
      <c r="K805" s="31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  <c r="Y805" s="28"/>
      <c r="Z805" s="28"/>
      <c r="AA805" s="28"/>
      <c r="AB805" s="28"/>
      <c r="AC805" s="28"/>
    </row>
    <row r="806" spans="1:29" ht="15.75">
      <c r="A806" s="50"/>
      <c r="B806" s="49"/>
      <c r="F806" s="31"/>
      <c r="H806" s="28"/>
      <c r="I806" s="31"/>
      <c r="J806" s="31"/>
      <c r="K806" s="31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  <c r="X806" s="28"/>
      <c r="Y806" s="28"/>
      <c r="Z806" s="28"/>
      <c r="AA806" s="28"/>
      <c r="AB806" s="28"/>
      <c r="AC806" s="28"/>
    </row>
    <row r="807" spans="1:29" ht="15.75">
      <c r="A807" s="50"/>
      <c r="B807" s="49"/>
      <c r="F807" s="31"/>
      <c r="H807" s="28"/>
      <c r="I807" s="31"/>
      <c r="J807" s="31"/>
      <c r="K807" s="31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  <c r="Y807" s="28"/>
      <c r="Z807" s="28"/>
      <c r="AA807" s="28"/>
      <c r="AB807" s="28"/>
      <c r="AC807" s="28"/>
    </row>
    <row r="808" spans="1:29" ht="15.75">
      <c r="A808" s="50"/>
      <c r="B808" s="49"/>
      <c r="F808" s="31"/>
      <c r="H808" s="28"/>
      <c r="I808" s="31"/>
      <c r="J808" s="31"/>
      <c r="K808" s="31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  <c r="X808" s="28"/>
      <c r="Y808" s="28"/>
      <c r="Z808" s="28"/>
      <c r="AA808" s="28"/>
      <c r="AB808" s="28"/>
      <c r="AC808" s="28"/>
    </row>
    <row r="809" spans="1:29" ht="15.75">
      <c r="A809" s="50"/>
      <c r="B809" s="49"/>
      <c r="F809" s="31"/>
      <c r="H809" s="28"/>
      <c r="I809" s="31"/>
      <c r="J809" s="31"/>
      <c r="K809" s="31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  <c r="Y809" s="28"/>
      <c r="Z809" s="28"/>
      <c r="AA809" s="28"/>
      <c r="AB809" s="28"/>
      <c r="AC809" s="28"/>
    </row>
    <row r="810" spans="1:29" ht="15.75">
      <c r="A810" s="50"/>
      <c r="B810" s="49"/>
      <c r="F810" s="31"/>
      <c r="H810" s="28"/>
      <c r="I810" s="31"/>
      <c r="J810" s="31"/>
      <c r="K810" s="31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  <c r="Y810" s="28"/>
      <c r="Z810" s="28"/>
      <c r="AA810" s="28"/>
      <c r="AB810" s="28"/>
      <c r="AC810" s="28"/>
    </row>
    <row r="811" spans="1:29" ht="15.75">
      <c r="A811" s="50"/>
      <c r="B811" s="49"/>
      <c r="F811" s="31"/>
      <c r="H811" s="28"/>
      <c r="I811" s="31"/>
      <c r="J811" s="31"/>
      <c r="K811" s="31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  <c r="Y811" s="28"/>
      <c r="Z811" s="28"/>
      <c r="AA811" s="28"/>
      <c r="AB811" s="28"/>
      <c r="AC811" s="28"/>
    </row>
    <row r="812" spans="1:29" ht="15.75">
      <c r="A812" s="50"/>
      <c r="B812" s="49"/>
      <c r="F812" s="31"/>
      <c r="H812" s="28"/>
      <c r="I812" s="31"/>
      <c r="J812" s="31"/>
      <c r="K812" s="31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28"/>
      <c r="Y812" s="28"/>
      <c r="Z812" s="28"/>
      <c r="AA812" s="28"/>
      <c r="AB812" s="28"/>
      <c r="AC812" s="28"/>
    </row>
    <row r="813" spans="1:29" ht="15.75">
      <c r="A813" s="50"/>
      <c r="B813" s="49"/>
      <c r="F813" s="31"/>
      <c r="H813" s="28"/>
      <c r="I813" s="31"/>
      <c r="J813" s="31"/>
      <c r="K813" s="31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28"/>
      <c r="Y813" s="28"/>
      <c r="Z813" s="28"/>
      <c r="AA813" s="28"/>
      <c r="AB813" s="28"/>
      <c r="AC813" s="28"/>
    </row>
    <row r="814" spans="1:29" ht="15.75">
      <c r="A814" s="50"/>
      <c r="B814" s="49"/>
      <c r="F814" s="31"/>
      <c r="H814" s="28"/>
      <c r="I814" s="31"/>
      <c r="J814" s="31"/>
      <c r="K814" s="31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28"/>
      <c r="Y814" s="28"/>
      <c r="Z814" s="28"/>
      <c r="AA814" s="28"/>
      <c r="AB814" s="28"/>
      <c r="AC814" s="28"/>
    </row>
    <row r="815" spans="1:29" ht="15.75">
      <c r="A815" s="50"/>
      <c r="B815" s="49"/>
      <c r="F815" s="31"/>
      <c r="H815" s="28"/>
      <c r="I815" s="31"/>
      <c r="J815" s="31"/>
      <c r="K815" s="31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  <c r="Y815" s="28"/>
      <c r="Z815" s="28"/>
      <c r="AA815" s="28"/>
      <c r="AB815" s="28"/>
      <c r="AC815" s="28"/>
    </row>
    <row r="816" spans="1:29" ht="15.75">
      <c r="A816" s="50"/>
      <c r="B816" s="49"/>
      <c r="F816" s="31"/>
      <c r="H816" s="28"/>
      <c r="I816" s="31"/>
      <c r="J816" s="31"/>
      <c r="K816" s="31"/>
      <c r="L816" s="28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  <c r="X816" s="28"/>
      <c r="Y816" s="28"/>
      <c r="Z816" s="28"/>
      <c r="AA816" s="28"/>
      <c r="AB816" s="28"/>
      <c r="AC816" s="28"/>
    </row>
    <row r="817" spans="1:29" ht="15.75">
      <c r="A817" s="50"/>
      <c r="B817" s="49"/>
      <c r="F817" s="31"/>
      <c r="H817" s="28"/>
      <c r="I817" s="31"/>
      <c r="J817" s="31"/>
      <c r="K817" s="31"/>
      <c r="L817" s="28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8"/>
      <c r="X817" s="28"/>
      <c r="Y817" s="28"/>
      <c r="Z817" s="28"/>
      <c r="AA817" s="28"/>
      <c r="AB817" s="28"/>
      <c r="AC817" s="28"/>
    </row>
    <row r="818" spans="1:29" ht="15.75">
      <c r="A818" s="50"/>
      <c r="B818" s="49"/>
      <c r="F818" s="31"/>
      <c r="H818" s="28"/>
      <c r="I818" s="31"/>
      <c r="J818" s="31"/>
      <c r="K818" s="31"/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  <c r="X818" s="28"/>
      <c r="Y818" s="28"/>
      <c r="Z818" s="28"/>
      <c r="AA818" s="28"/>
      <c r="AB818" s="28"/>
      <c r="AC818" s="28"/>
    </row>
    <row r="819" spans="1:29" ht="15.75">
      <c r="A819" s="50"/>
      <c r="B819" s="49"/>
      <c r="F819" s="31"/>
      <c r="H819" s="28"/>
      <c r="I819" s="31"/>
      <c r="J819" s="31"/>
      <c r="K819" s="31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  <c r="Y819" s="28"/>
      <c r="Z819" s="28"/>
      <c r="AA819" s="28"/>
      <c r="AB819" s="28"/>
      <c r="AC819" s="28"/>
    </row>
    <row r="820" spans="1:29" ht="15.75">
      <c r="A820" s="50"/>
      <c r="B820" s="49"/>
      <c r="F820" s="31"/>
      <c r="H820" s="28"/>
      <c r="I820" s="31"/>
      <c r="J820" s="31"/>
      <c r="K820" s="31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  <c r="X820" s="28"/>
      <c r="Y820" s="28"/>
      <c r="Z820" s="28"/>
      <c r="AA820" s="28"/>
      <c r="AB820" s="28"/>
      <c r="AC820" s="28"/>
    </row>
    <row r="821" spans="1:29" ht="15.75">
      <c r="A821" s="50"/>
      <c r="B821" s="49"/>
      <c r="F821" s="31"/>
      <c r="H821" s="28"/>
      <c r="I821" s="31"/>
      <c r="J821" s="31"/>
      <c r="K821" s="31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  <c r="X821" s="28"/>
      <c r="Y821" s="28"/>
      <c r="Z821" s="28"/>
      <c r="AA821" s="28"/>
      <c r="AB821" s="28"/>
      <c r="AC821" s="28"/>
    </row>
    <row r="822" spans="1:29" ht="15.75">
      <c r="A822" s="50"/>
      <c r="B822" s="49"/>
      <c r="F822" s="31"/>
      <c r="H822" s="28"/>
      <c r="I822" s="31"/>
      <c r="J822" s="31"/>
      <c r="K822" s="31"/>
      <c r="L822" s="28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  <c r="X822" s="28"/>
      <c r="Y822" s="28"/>
      <c r="Z822" s="28"/>
      <c r="AA822" s="28"/>
      <c r="AB822" s="28"/>
      <c r="AC822" s="28"/>
    </row>
    <row r="823" spans="1:29" ht="15.75">
      <c r="A823" s="50"/>
      <c r="B823" s="49"/>
      <c r="F823" s="31"/>
      <c r="H823" s="28"/>
      <c r="I823" s="31"/>
      <c r="J823" s="31"/>
      <c r="K823" s="31"/>
      <c r="L823" s="28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  <c r="X823" s="28"/>
      <c r="Y823" s="28"/>
      <c r="Z823" s="28"/>
      <c r="AA823" s="28"/>
      <c r="AB823" s="28"/>
      <c r="AC823" s="28"/>
    </row>
    <row r="824" spans="1:29" ht="15.75">
      <c r="A824" s="50"/>
      <c r="B824" s="49"/>
      <c r="F824" s="31"/>
      <c r="H824" s="28"/>
      <c r="I824" s="31"/>
      <c r="J824" s="31"/>
      <c r="K824" s="31"/>
      <c r="L824" s="28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  <c r="X824" s="28"/>
      <c r="Y824" s="28"/>
      <c r="Z824" s="28"/>
      <c r="AA824" s="28"/>
      <c r="AB824" s="28"/>
      <c r="AC824" s="28"/>
    </row>
    <row r="825" spans="1:29" ht="15.75">
      <c r="A825" s="50"/>
      <c r="B825" s="49"/>
      <c r="F825" s="31"/>
      <c r="H825" s="28"/>
      <c r="I825" s="31"/>
      <c r="J825" s="31"/>
      <c r="K825" s="31"/>
      <c r="L825" s="28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  <c r="X825" s="28"/>
      <c r="Y825" s="28"/>
      <c r="Z825" s="28"/>
      <c r="AA825" s="28"/>
      <c r="AB825" s="28"/>
      <c r="AC825" s="28"/>
    </row>
    <row r="826" spans="1:29" ht="15.75">
      <c r="A826" s="50"/>
      <c r="B826" s="49"/>
      <c r="F826" s="31"/>
      <c r="H826" s="28"/>
      <c r="I826" s="31"/>
      <c r="J826" s="31"/>
      <c r="K826" s="31"/>
      <c r="L826" s="28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8"/>
      <c r="X826" s="28"/>
      <c r="Y826" s="28"/>
      <c r="Z826" s="28"/>
      <c r="AA826" s="28"/>
      <c r="AB826" s="28"/>
      <c r="AC826" s="28"/>
    </row>
    <row r="827" spans="1:29" ht="15.75">
      <c r="A827" s="50"/>
      <c r="B827" s="49"/>
      <c r="F827" s="31"/>
      <c r="H827" s="28"/>
      <c r="I827" s="31"/>
      <c r="J827" s="31"/>
      <c r="K827" s="31"/>
      <c r="L827" s="28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8"/>
      <c r="X827" s="28"/>
      <c r="Y827" s="28"/>
      <c r="Z827" s="28"/>
      <c r="AA827" s="28"/>
      <c r="AB827" s="28"/>
      <c r="AC827" s="28"/>
    </row>
    <row r="828" spans="1:29" ht="15.75">
      <c r="A828" s="50"/>
      <c r="B828" s="49"/>
      <c r="F828" s="31"/>
      <c r="H828" s="28"/>
      <c r="I828" s="31"/>
      <c r="J828" s="31"/>
      <c r="K828" s="31"/>
      <c r="L828" s="28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8"/>
      <c r="X828" s="28"/>
      <c r="Y828" s="28"/>
      <c r="Z828" s="28"/>
      <c r="AA828" s="28"/>
      <c r="AB828" s="28"/>
      <c r="AC828" s="28"/>
    </row>
    <row r="829" spans="1:29" ht="15.75">
      <c r="A829" s="50"/>
      <c r="B829" s="49"/>
      <c r="F829" s="31"/>
      <c r="H829" s="28"/>
      <c r="I829" s="31"/>
      <c r="J829" s="31"/>
      <c r="K829" s="31"/>
      <c r="L829" s="28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  <c r="X829" s="28"/>
      <c r="Y829" s="28"/>
      <c r="Z829" s="28"/>
      <c r="AA829" s="28"/>
      <c r="AB829" s="28"/>
      <c r="AC829" s="28"/>
    </row>
    <row r="830" spans="1:29" ht="15.75">
      <c r="A830" s="50"/>
      <c r="B830" s="49"/>
      <c r="F830" s="31"/>
      <c r="H830" s="28"/>
      <c r="I830" s="31"/>
      <c r="J830" s="31"/>
      <c r="K830" s="31"/>
      <c r="L830" s="28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  <c r="X830" s="28"/>
      <c r="Y830" s="28"/>
      <c r="Z830" s="28"/>
      <c r="AA830" s="28"/>
      <c r="AB830" s="28"/>
      <c r="AC830" s="28"/>
    </row>
    <row r="831" spans="1:29" ht="15.75">
      <c r="A831" s="50"/>
      <c r="B831" s="49"/>
      <c r="F831" s="31"/>
      <c r="H831" s="28"/>
      <c r="I831" s="31"/>
      <c r="J831" s="31"/>
      <c r="K831" s="31"/>
      <c r="L831" s="28"/>
      <c r="M831" s="28"/>
      <c r="N831" s="28"/>
      <c r="O831" s="28"/>
      <c r="P831" s="28"/>
      <c r="Q831" s="28"/>
      <c r="R831" s="28"/>
      <c r="S831" s="28"/>
      <c r="T831" s="28"/>
      <c r="U831" s="28"/>
      <c r="V831" s="28"/>
      <c r="W831" s="28"/>
      <c r="X831" s="28"/>
      <c r="Y831" s="28"/>
      <c r="Z831" s="28"/>
      <c r="AA831" s="28"/>
      <c r="AB831" s="28"/>
      <c r="AC831" s="28"/>
    </row>
    <row r="832" spans="1:29" ht="15.75">
      <c r="A832" s="50"/>
      <c r="B832" s="49"/>
      <c r="F832" s="31"/>
      <c r="H832" s="28"/>
      <c r="I832" s="31"/>
      <c r="J832" s="31"/>
      <c r="K832" s="31"/>
      <c r="L832" s="28"/>
      <c r="M832" s="28"/>
      <c r="N832" s="28"/>
      <c r="O832" s="28"/>
      <c r="P832" s="28"/>
      <c r="Q832" s="28"/>
      <c r="R832" s="28"/>
      <c r="S832" s="28"/>
      <c r="T832" s="28"/>
      <c r="U832" s="28"/>
      <c r="V832" s="28"/>
      <c r="W832" s="28"/>
      <c r="X832" s="28"/>
      <c r="Y832" s="28"/>
      <c r="Z832" s="28"/>
      <c r="AA832" s="28"/>
      <c r="AB832" s="28"/>
      <c r="AC832" s="28"/>
    </row>
    <row r="833" spans="1:29" ht="15.75">
      <c r="A833" s="50"/>
      <c r="B833" s="49"/>
      <c r="F833" s="31"/>
      <c r="H833" s="28"/>
      <c r="I833" s="31"/>
      <c r="J833" s="31"/>
      <c r="K833" s="31"/>
      <c r="L833" s="28"/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28"/>
      <c r="Y833" s="28"/>
      <c r="Z833" s="28"/>
      <c r="AA833" s="28"/>
      <c r="AB833" s="28"/>
      <c r="AC833" s="28"/>
    </row>
    <row r="834" spans="1:29" ht="15.75">
      <c r="A834" s="50"/>
      <c r="B834" s="49"/>
      <c r="F834" s="31"/>
      <c r="H834" s="28"/>
      <c r="I834" s="31"/>
      <c r="J834" s="31"/>
      <c r="K834" s="31"/>
      <c r="L834" s="28"/>
      <c r="M834" s="28"/>
      <c r="N834" s="28"/>
      <c r="O834" s="28"/>
      <c r="P834" s="28"/>
      <c r="Q834" s="28"/>
      <c r="R834" s="28"/>
      <c r="S834" s="28"/>
      <c r="T834" s="28"/>
      <c r="U834" s="28"/>
      <c r="V834" s="28"/>
      <c r="W834" s="28"/>
      <c r="X834" s="28"/>
      <c r="Y834" s="28"/>
      <c r="Z834" s="28"/>
      <c r="AA834" s="28"/>
      <c r="AB834" s="28"/>
      <c r="AC834" s="28"/>
    </row>
    <row r="835" spans="1:29" ht="15.75">
      <c r="A835" s="50"/>
      <c r="B835" s="49"/>
      <c r="F835" s="31"/>
      <c r="H835" s="28"/>
      <c r="I835" s="31"/>
      <c r="J835" s="31"/>
      <c r="K835" s="31"/>
      <c r="L835" s="28"/>
      <c r="M835" s="28"/>
      <c r="N835" s="28"/>
      <c r="O835" s="28"/>
      <c r="P835" s="28"/>
      <c r="Q835" s="28"/>
      <c r="R835" s="28"/>
      <c r="S835" s="28"/>
      <c r="T835" s="28"/>
      <c r="U835" s="28"/>
      <c r="V835" s="28"/>
      <c r="W835" s="28"/>
      <c r="X835" s="28"/>
      <c r="Y835" s="28"/>
      <c r="Z835" s="28"/>
      <c r="AA835" s="28"/>
      <c r="AB835" s="28"/>
      <c r="AC835" s="28"/>
    </row>
    <row r="836" spans="1:29" ht="15.75">
      <c r="A836" s="50"/>
      <c r="B836" s="49"/>
      <c r="F836" s="31"/>
      <c r="H836" s="28"/>
      <c r="I836" s="31"/>
      <c r="J836" s="31"/>
      <c r="K836" s="31"/>
      <c r="L836" s="28"/>
      <c r="M836" s="28"/>
      <c r="N836" s="28"/>
      <c r="O836" s="28"/>
      <c r="P836" s="28"/>
      <c r="Q836" s="28"/>
      <c r="R836" s="28"/>
      <c r="S836" s="28"/>
      <c r="T836" s="28"/>
      <c r="U836" s="28"/>
      <c r="V836" s="28"/>
      <c r="W836" s="28"/>
      <c r="X836" s="28"/>
      <c r="Y836" s="28"/>
      <c r="Z836" s="28"/>
      <c r="AA836" s="28"/>
      <c r="AB836" s="28"/>
      <c r="AC836" s="28"/>
    </row>
    <row r="837" spans="1:29" ht="15.75">
      <c r="A837" s="50"/>
      <c r="B837" s="49"/>
      <c r="F837" s="31"/>
      <c r="H837" s="28"/>
      <c r="I837" s="31"/>
      <c r="J837" s="31"/>
      <c r="K837" s="31"/>
      <c r="L837" s="28"/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28"/>
      <c r="X837" s="28"/>
      <c r="Y837" s="28"/>
      <c r="Z837" s="28"/>
      <c r="AA837" s="28"/>
      <c r="AB837" s="28"/>
      <c r="AC837" s="28"/>
    </row>
    <row r="838" spans="1:29" ht="15.75">
      <c r="A838" s="50"/>
      <c r="B838" s="49"/>
      <c r="F838" s="31"/>
      <c r="H838" s="28"/>
      <c r="I838" s="31"/>
      <c r="J838" s="31"/>
      <c r="K838" s="31"/>
      <c r="L838" s="28"/>
      <c r="M838" s="28"/>
      <c r="N838" s="28"/>
      <c r="O838" s="28"/>
      <c r="P838" s="28"/>
      <c r="Q838" s="28"/>
      <c r="R838" s="28"/>
      <c r="S838" s="28"/>
      <c r="T838" s="28"/>
      <c r="U838" s="28"/>
      <c r="V838" s="28"/>
      <c r="W838" s="28"/>
      <c r="X838" s="28"/>
      <c r="Y838" s="28"/>
      <c r="Z838" s="28"/>
      <c r="AA838" s="28"/>
      <c r="AB838" s="28"/>
      <c r="AC838" s="28"/>
    </row>
    <row r="839" spans="1:29" ht="15.75">
      <c r="A839" s="50"/>
      <c r="B839" s="49"/>
      <c r="F839" s="31"/>
      <c r="H839" s="28"/>
      <c r="I839" s="31"/>
      <c r="J839" s="31"/>
      <c r="K839" s="31"/>
      <c r="L839" s="28"/>
      <c r="M839" s="28"/>
      <c r="N839" s="28"/>
      <c r="O839" s="28"/>
      <c r="P839" s="28"/>
      <c r="Q839" s="28"/>
      <c r="R839" s="28"/>
      <c r="S839" s="28"/>
      <c r="T839" s="28"/>
      <c r="U839" s="28"/>
      <c r="V839" s="28"/>
      <c r="W839" s="28"/>
      <c r="X839" s="28"/>
      <c r="Y839" s="28"/>
      <c r="Z839" s="28"/>
      <c r="AA839" s="28"/>
      <c r="AB839" s="28"/>
      <c r="AC839" s="28"/>
    </row>
    <row r="840" spans="1:29" ht="15.75">
      <c r="A840" s="50"/>
      <c r="B840" s="49"/>
      <c r="F840" s="31"/>
      <c r="H840" s="28"/>
      <c r="I840" s="31"/>
      <c r="J840" s="31"/>
      <c r="K840" s="31"/>
      <c r="L840" s="28"/>
      <c r="M840" s="28"/>
      <c r="N840" s="28"/>
      <c r="O840" s="28"/>
      <c r="P840" s="28"/>
      <c r="Q840" s="28"/>
      <c r="R840" s="28"/>
      <c r="S840" s="28"/>
      <c r="T840" s="28"/>
      <c r="U840" s="28"/>
      <c r="V840" s="28"/>
      <c r="W840" s="28"/>
      <c r="X840" s="28"/>
      <c r="Y840" s="28"/>
      <c r="Z840" s="28"/>
      <c r="AA840" s="28"/>
      <c r="AB840" s="28"/>
      <c r="AC840" s="28"/>
    </row>
    <row r="841" spans="1:29" ht="15.75">
      <c r="A841" s="50"/>
      <c r="B841" s="49"/>
      <c r="F841" s="31"/>
      <c r="H841" s="28"/>
      <c r="I841" s="31"/>
      <c r="J841" s="31"/>
      <c r="K841" s="31"/>
      <c r="L841" s="28"/>
      <c r="M841" s="28"/>
      <c r="N841" s="28"/>
      <c r="O841" s="28"/>
      <c r="P841" s="28"/>
      <c r="Q841" s="28"/>
      <c r="R841" s="28"/>
      <c r="S841" s="28"/>
      <c r="T841" s="28"/>
      <c r="U841" s="28"/>
      <c r="V841" s="28"/>
      <c r="W841" s="28"/>
      <c r="X841" s="28"/>
      <c r="Y841" s="28"/>
      <c r="Z841" s="28"/>
      <c r="AA841" s="28"/>
      <c r="AB841" s="28"/>
      <c r="AC841" s="28"/>
    </row>
    <row r="842" spans="1:29" ht="15.75">
      <c r="A842" s="50"/>
      <c r="B842" s="49"/>
      <c r="F842" s="31"/>
      <c r="H842" s="28"/>
      <c r="I842" s="31"/>
      <c r="J842" s="31"/>
      <c r="K842" s="31"/>
      <c r="L842" s="28"/>
      <c r="M842" s="28"/>
      <c r="N842" s="28"/>
      <c r="O842" s="28"/>
      <c r="P842" s="28"/>
      <c r="Q842" s="28"/>
      <c r="R842" s="28"/>
      <c r="S842" s="28"/>
      <c r="T842" s="28"/>
      <c r="U842" s="28"/>
      <c r="V842" s="28"/>
      <c r="W842" s="28"/>
      <c r="X842" s="28"/>
      <c r="Y842" s="28"/>
      <c r="Z842" s="28"/>
      <c r="AA842" s="28"/>
      <c r="AB842" s="28"/>
      <c r="AC842" s="28"/>
    </row>
    <row r="843" spans="1:29" ht="15.75">
      <c r="A843" s="50"/>
      <c r="B843" s="49"/>
      <c r="F843" s="31"/>
      <c r="H843" s="28"/>
      <c r="I843" s="31"/>
      <c r="J843" s="31"/>
      <c r="K843" s="31"/>
      <c r="L843" s="28"/>
      <c r="M843" s="28"/>
      <c r="N843" s="28"/>
      <c r="O843" s="28"/>
      <c r="P843" s="28"/>
      <c r="Q843" s="28"/>
      <c r="R843" s="28"/>
      <c r="S843" s="28"/>
      <c r="T843" s="28"/>
      <c r="U843" s="28"/>
      <c r="V843" s="28"/>
      <c r="W843" s="28"/>
      <c r="X843" s="28"/>
      <c r="Y843" s="28"/>
      <c r="Z843" s="28"/>
      <c r="AA843" s="28"/>
      <c r="AB843" s="28"/>
      <c r="AC843" s="28"/>
    </row>
    <row r="844" spans="1:29" ht="15.75">
      <c r="A844" s="50"/>
      <c r="B844" s="49"/>
      <c r="F844" s="31"/>
      <c r="H844" s="28"/>
      <c r="I844" s="31"/>
      <c r="J844" s="31"/>
      <c r="K844" s="31"/>
      <c r="L844" s="28"/>
      <c r="M844" s="28"/>
      <c r="N844" s="28"/>
      <c r="O844" s="28"/>
      <c r="P844" s="28"/>
      <c r="Q844" s="28"/>
      <c r="R844" s="28"/>
      <c r="S844" s="28"/>
      <c r="T844" s="28"/>
      <c r="U844" s="28"/>
      <c r="V844" s="28"/>
      <c r="W844" s="28"/>
      <c r="X844" s="28"/>
      <c r="Y844" s="28"/>
      <c r="Z844" s="28"/>
      <c r="AA844" s="28"/>
      <c r="AB844" s="28"/>
      <c r="AC844" s="28"/>
    </row>
    <row r="845" spans="1:29" ht="15.75">
      <c r="A845" s="50"/>
      <c r="B845" s="49"/>
      <c r="F845" s="31"/>
      <c r="H845" s="28"/>
      <c r="I845" s="31"/>
      <c r="J845" s="31"/>
      <c r="K845" s="31"/>
      <c r="L845" s="28"/>
      <c r="M845" s="28"/>
      <c r="N845" s="28"/>
      <c r="O845" s="28"/>
      <c r="P845" s="28"/>
      <c r="Q845" s="28"/>
      <c r="R845" s="28"/>
      <c r="S845" s="28"/>
      <c r="T845" s="28"/>
      <c r="U845" s="28"/>
      <c r="V845" s="28"/>
      <c r="W845" s="28"/>
      <c r="X845" s="28"/>
      <c r="Y845" s="28"/>
      <c r="Z845" s="28"/>
      <c r="AA845" s="28"/>
      <c r="AB845" s="28"/>
      <c r="AC845" s="28"/>
    </row>
    <row r="846" spans="1:29" ht="15.75">
      <c r="A846" s="50"/>
      <c r="B846" s="49"/>
      <c r="F846" s="31"/>
      <c r="H846" s="28"/>
      <c r="I846" s="31"/>
      <c r="J846" s="31"/>
      <c r="K846" s="31"/>
      <c r="L846" s="28"/>
      <c r="M846" s="28"/>
      <c r="N846" s="28"/>
      <c r="O846" s="28"/>
      <c r="P846" s="28"/>
      <c r="Q846" s="28"/>
      <c r="R846" s="28"/>
      <c r="S846" s="28"/>
      <c r="T846" s="28"/>
      <c r="U846" s="28"/>
      <c r="V846" s="28"/>
      <c r="W846" s="28"/>
      <c r="X846" s="28"/>
      <c r="Y846" s="28"/>
      <c r="Z846" s="28"/>
      <c r="AA846" s="28"/>
      <c r="AB846" s="28"/>
      <c r="AC846" s="28"/>
    </row>
    <row r="847" spans="1:29" ht="15.75">
      <c r="A847" s="50"/>
      <c r="B847" s="49"/>
      <c r="F847" s="31"/>
      <c r="H847" s="28"/>
      <c r="I847" s="31"/>
      <c r="J847" s="31"/>
      <c r="K847" s="31"/>
      <c r="L847" s="28"/>
      <c r="M847" s="28"/>
      <c r="N847" s="28"/>
      <c r="O847" s="28"/>
      <c r="P847" s="28"/>
      <c r="Q847" s="28"/>
      <c r="R847" s="28"/>
      <c r="S847" s="28"/>
      <c r="T847" s="28"/>
      <c r="U847" s="28"/>
      <c r="V847" s="28"/>
      <c r="W847" s="28"/>
      <c r="X847" s="28"/>
      <c r="Y847" s="28"/>
      <c r="Z847" s="28"/>
      <c r="AA847" s="28"/>
      <c r="AB847" s="28"/>
      <c r="AC847" s="28"/>
    </row>
    <row r="848" spans="1:29" ht="15.75">
      <c r="A848" s="50"/>
      <c r="B848" s="49"/>
      <c r="F848" s="31"/>
      <c r="H848" s="28"/>
      <c r="I848" s="31"/>
      <c r="J848" s="31"/>
      <c r="K848" s="31"/>
      <c r="L848" s="28"/>
      <c r="M848" s="28"/>
      <c r="N848" s="28"/>
      <c r="O848" s="28"/>
      <c r="P848" s="28"/>
      <c r="Q848" s="28"/>
      <c r="R848" s="28"/>
      <c r="S848" s="28"/>
      <c r="T848" s="28"/>
      <c r="U848" s="28"/>
      <c r="V848" s="28"/>
      <c r="W848" s="28"/>
      <c r="X848" s="28"/>
      <c r="Y848" s="28"/>
      <c r="Z848" s="28"/>
      <c r="AA848" s="28"/>
      <c r="AB848" s="28"/>
      <c r="AC848" s="28"/>
    </row>
    <row r="849" spans="1:29" ht="15.75">
      <c r="A849" s="50"/>
      <c r="B849" s="49"/>
      <c r="F849" s="31"/>
      <c r="H849" s="28"/>
      <c r="I849" s="31"/>
      <c r="J849" s="31"/>
      <c r="K849" s="31"/>
      <c r="L849" s="28"/>
      <c r="M849" s="28"/>
      <c r="N849" s="28"/>
      <c r="O849" s="28"/>
      <c r="P849" s="28"/>
      <c r="Q849" s="28"/>
      <c r="R849" s="28"/>
      <c r="S849" s="28"/>
      <c r="T849" s="28"/>
      <c r="U849" s="28"/>
      <c r="V849" s="28"/>
      <c r="W849" s="28"/>
      <c r="X849" s="28"/>
      <c r="Y849" s="28"/>
      <c r="Z849" s="28"/>
      <c r="AA849" s="28"/>
      <c r="AB849" s="28"/>
      <c r="AC849" s="28"/>
    </row>
    <row r="850" spans="1:29" ht="15.75">
      <c r="A850" s="50"/>
      <c r="B850" s="49"/>
      <c r="F850" s="31"/>
      <c r="H850" s="28"/>
      <c r="I850" s="31"/>
      <c r="J850" s="31"/>
      <c r="K850" s="31"/>
      <c r="L850" s="28"/>
      <c r="M850" s="28"/>
      <c r="N850" s="28"/>
      <c r="O850" s="28"/>
      <c r="P850" s="28"/>
      <c r="Q850" s="28"/>
      <c r="R850" s="28"/>
      <c r="S850" s="28"/>
      <c r="T850" s="28"/>
      <c r="U850" s="28"/>
      <c r="V850" s="28"/>
      <c r="W850" s="28"/>
      <c r="X850" s="28"/>
      <c r="Y850" s="28"/>
      <c r="Z850" s="28"/>
      <c r="AA850" s="28"/>
      <c r="AB850" s="28"/>
      <c r="AC850" s="28"/>
    </row>
    <row r="851" spans="1:29" ht="15.75">
      <c r="A851" s="50"/>
      <c r="B851" s="49"/>
      <c r="F851" s="31"/>
      <c r="H851" s="28"/>
      <c r="I851" s="31"/>
      <c r="J851" s="31"/>
      <c r="K851" s="31"/>
      <c r="L851" s="28"/>
      <c r="M851" s="28"/>
      <c r="N851" s="28"/>
      <c r="O851" s="28"/>
      <c r="P851" s="28"/>
      <c r="Q851" s="28"/>
      <c r="R851" s="28"/>
      <c r="S851" s="28"/>
      <c r="T851" s="28"/>
      <c r="U851" s="28"/>
      <c r="V851" s="28"/>
      <c r="W851" s="28"/>
      <c r="X851" s="28"/>
      <c r="Y851" s="28"/>
      <c r="Z851" s="28"/>
      <c r="AA851" s="28"/>
      <c r="AB851" s="28"/>
      <c r="AC851" s="28"/>
    </row>
    <row r="852" spans="1:29" ht="15.75">
      <c r="A852" s="50"/>
      <c r="B852" s="49"/>
      <c r="F852" s="31"/>
      <c r="H852" s="28"/>
      <c r="I852" s="31"/>
      <c r="J852" s="31"/>
      <c r="K852" s="31"/>
      <c r="L852" s="28"/>
      <c r="M852" s="28"/>
      <c r="N852" s="28"/>
      <c r="O852" s="28"/>
      <c r="P852" s="28"/>
      <c r="Q852" s="28"/>
      <c r="R852" s="28"/>
      <c r="S852" s="28"/>
      <c r="T852" s="28"/>
      <c r="U852" s="28"/>
      <c r="V852" s="28"/>
      <c r="W852" s="28"/>
      <c r="X852" s="28"/>
      <c r="Y852" s="28"/>
      <c r="Z852" s="28"/>
      <c r="AA852" s="28"/>
      <c r="AB852" s="28"/>
      <c r="AC852" s="28"/>
    </row>
    <row r="853" spans="1:29" ht="15.75">
      <c r="A853" s="50"/>
      <c r="B853" s="49"/>
      <c r="F853" s="31"/>
      <c r="H853" s="28"/>
      <c r="I853" s="31"/>
      <c r="J853" s="31"/>
      <c r="K853" s="31"/>
      <c r="L853" s="28"/>
      <c r="M853" s="28"/>
      <c r="N853" s="28"/>
      <c r="O853" s="28"/>
      <c r="P853" s="28"/>
      <c r="Q853" s="28"/>
      <c r="R853" s="28"/>
      <c r="S853" s="28"/>
      <c r="T853" s="28"/>
      <c r="U853" s="28"/>
      <c r="V853" s="28"/>
      <c r="W853" s="28"/>
      <c r="X853" s="28"/>
      <c r="Y853" s="28"/>
      <c r="Z853" s="28"/>
      <c r="AA853" s="28"/>
      <c r="AB853" s="28"/>
      <c r="AC853" s="28"/>
    </row>
    <row r="854" spans="1:29" ht="15.75">
      <c r="A854" s="50"/>
      <c r="B854" s="49"/>
      <c r="F854" s="31"/>
      <c r="H854" s="28"/>
      <c r="I854" s="31"/>
      <c r="J854" s="31"/>
      <c r="K854" s="31"/>
      <c r="L854" s="28"/>
      <c r="M854" s="28"/>
      <c r="N854" s="28"/>
      <c r="O854" s="28"/>
      <c r="P854" s="28"/>
      <c r="Q854" s="28"/>
      <c r="R854" s="28"/>
      <c r="S854" s="28"/>
      <c r="T854" s="28"/>
      <c r="U854" s="28"/>
      <c r="V854" s="28"/>
      <c r="W854" s="28"/>
      <c r="X854" s="28"/>
      <c r="Y854" s="28"/>
      <c r="Z854" s="28"/>
      <c r="AA854" s="28"/>
      <c r="AB854" s="28"/>
      <c r="AC854" s="28"/>
    </row>
    <row r="855" spans="1:29" ht="15.75">
      <c r="A855" s="50"/>
      <c r="B855" s="49"/>
      <c r="F855" s="31"/>
      <c r="H855" s="28"/>
      <c r="I855" s="31"/>
      <c r="J855" s="31"/>
      <c r="K855" s="31"/>
      <c r="L855" s="28"/>
      <c r="M855" s="28"/>
      <c r="N855" s="28"/>
      <c r="O855" s="28"/>
      <c r="P855" s="28"/>
      <c r="Q855" s="28"/>
      <c r="R855" s="28"/>
      <c r="S855" s="28"/>
      <c r="T855" s="28"/>
      <c r="U855" s="28"/>
      <c r="V855" s="28"/>
      <c r="W855" s="28"/>
      <c r="X855" s="28"/>
      <c r="Y855" s="28"/>
      <c r="Z855" s="28"/>
      <c r="AA855" s="28"/>
      <c r="AB855" s="28"/>
      <c r="AC855" s="28"/>
    </row>
    <row r="856" spans="1:29" ht="15.75">
      <c r="A856" s="50"/>
      <c r="B856" s="49"/>
      <c r="F856" s="31"/>
      <c r="H856" s="28"/>
      <c r="I856" s="31"/>
      <c r="J856" s="31"/>
      <c r="K856" s="31"/>
      <c r="L856" s="28"/>
      <c r="M856" s="28"/>
      <c r="N856" s="28"/>
      <c r="O856" s="28"/>
      <c r="P856" s="28"/>
      <c r="Q856" s="28"/>
      <c r="R856" s="28"/>
      <c r="S856" s="28"/>
      <c r="T856" s="28"/>
      <c r="U856" s="28"/>
      <c r="V856" s="28"/>
      <c r="W856" s="28"/>
      <c r="X856" s="28"/>
      <c r="Y856" s="28"/>
      <c r="Z856" s="28"/>
      <c r="AA856" s="28"/>
      <c r="AB856" s="28"/>
      <c r="AC856" s="28"/>
    </row>
    <row r="857" spans="1:29" ht="15.75">
      <c r="A857" s="50"/>
      <c r="B857" s="49"/>
      <c r="F857" s="31"/>
      <c r="H857" s="28"/>
      <c r="I857" s="31"/>
      <c r="J857" s="31"/>
      <c r="K857" s="31"/>
      <c r="L857" s="28"/>
      <c r="M857" s="28"/>
      <c r="N857" s="28"/>
      <c r="O857" s="28"/>
      <c r="P857" s="28"/>
      <c r="Q857" s="28"/>
      <c r="R857" s="28"/>
      <c r="S857" s="28"/>
      <c r="T857" s="28"/>
      <c r="U857" s="28"/>
      <c r="V857" s="28"/>
      <c r="W857" s="28"/>
      <c r="X857" s="28"/>
      <c r="Y857" s="28"/>
      <c r="Z857" s="28"/>
      <c r="AA857" s="28"/>
      <c r="AB857" s="28"/>
      <c r="AC857" s="28"/>
    </row>
    <row r="858" spans="1:29" ht="15.75">
      <c r="A858" s="50"/>
      <c r="B858" s="49"/>
      <c r="F858" s="31"/>
      <c r="H858" s="28"/>
      <c r="I858" s="31"/>
      <c r="J858" s="31"/>
      <c r="K858" s="31"/>
      <c r="L858" s="28"/>
      <c r="M858" s="28"/>
      <c r="N858" s="28"/>
      <c r="O858" s="28"/>
      <c r="P858" s="28"/>
      <c r="Q858" s="28"/>
      <c r="R858" s="28"/>
      <c r="S858" s="28"/>
      <c r="T858" s="28"/>
      <c r="U858" s="28"/>
      <c r="V858" s="28"/>
      <c r="W858" s="28"/>
      <c r="X858" s="28"/>
      <c r="Y858" s="28"/>
      <c r="Z858" s="28"/>
      <c r="AA858" s="28"/>
      <c r="AB858" s="28"/>
      <c r="AC858" s="28"/>
    </row>
    <row r="859" spans="1:29" ht="15.75">
      <c r="A859" s="50"/>
      <c r="B859" s="49"/>
      <c r="F859" s="31"/>
      <c r="H859" s="28"/>
      <c r="I859" s="31"/>
      <c r="J859" s="31"/>
      <c r="K859" s="31"/>
      <c r="L859" s="28"/>
      <c r="M859" s="28"/>
      <c r="N859" s="28"/>
      <c r="O859" s="28"/>
      <c r="P859" s="28"/>
      <c r="Q859" s="28"/>
      <c r="R859" s="28"/>
      <c r="S859" s="28"/>
      <c r="T859" s="28"/>
      <c r="U859" s="28"/>
      <c r="V859" s="28"/>
      <c r="W859" s="28"/>
      <c r="X859" s="28"/>
      <c r="Y859" s="28"/>
      <c r="Z859" s="28"/>
      <c r="AA859" s="28"/>
      <c r="AB859" s="28"/>
      <c r="AC859" s="28"/>
    </row>
    <row r="860" spans="1:29" ht="15.75">
      <c r="A860" s="50"/>
      <c r="B860" s="49"/>
      <c r="F860" s="31"/>
      <c r="H860" s="28"/>
      <c r="I860" s="31"/>
      <c r="J860" s="31"/>
      <c r="K860" s="31"/>
      <c r="L860" s="28"/>
      <c r="M860" s="28"/>
      <c r="N860" s="28"/>
      <c r="O860" s="28"/>
      <c r="P860" s="28"/>
      <c r="Q860" s="28"/>
      <c r="R860" s="28"/>
      <c r="S860" s="28"/>
      <c r="T860" s="28"/>
      <c r="U860" s="28"/>
      <c r="V860" s="28"/>
      <c r="W860" s="28"/>
      <c r="X860" s="28"/>
      <c r="Y860" s="28"/>
      <c r="Z860" s="28"/>
      <c r="AA860" s="28"/>
      <c r="AB860" s="28"/>
      <c r="AC860" s="28"/>
    </row>
    <row r="861" spans="1:29" ht="15.75">
      <c r="A861" s="50"/>
      <c r="B861" s="49"/>
      <c r="F861" s="31"/>
      <c r="H861" s="28"/>
      <c r="I861" s="31"/>
      <c r="J861" s="31"/>
      <c r="K861" s="31"/>
      <c r="L861" s="28"/>
      <c r="M861" s="28"/>
      <c r="N861" s="28"/>
      <c r="O861" s="28"/>
      <c r="P861" s="28"/>
      <c r="Q861" s="28"/>
      <c r="R861" s="28"/>
      <c r="S861" s="28"/>
      <c r="T861" s="28"/>
      <c r="U861" s="28"/>
      <c r="V861" s="28"/>
      <c r="W861" s="28"/>
      <c r="X861" s="28"/>
      <c r="Y861" s="28"/>
      <c r="Z861" s="28"/>
      <c r="AA861" s="28"/>
      <c r="AB861" s="28"/>
      <c r="AC861" s="28"/>
    </row>
    <row r="862" spans="1:29" ht="15.75">
      <c r="A862" s="50"/>
      <c r="B862" s="49"/>
      <c r="F862" s="31"/>
      <c r="H862" s="28"/>
      <c r="I862" s="31"/>
      <c r="J862" s="31"/>
      <c r="K862" s="31"/>
      <c r="L862" s="28"/>
      <c r="M862" s="28"/>
      <c r="N862" s="28"/>
      <c r="O862" s="28"/>
      <c r="P862" s="28"/>
      <c r="Q862" s="28"/>
      <c r="R862" s="28"/>
      <c r="S862" s="28"/>
      <c r="T862" s="28"/>
      <c r="U862" s="28"/>
      <c r="V862" s="28"/>
      <c r="W862" s="28"/>
      <c r="X862" s="28"/>
      <c r="Y862" s="28"/>
      <c r="Z862" s="28"/>
      <c r="AA862" s="28"/>
      <c r="AB862" s="28"/>
      <c r="AC862" s="28"/>
    </row>
    <row r="863" spans="1:29" ht="15.75">
      <c r="A863" s="50"/>
      <c r="B863" s="49"/>
      <c r="F863" s="31"/>
      <c r="H863" s="28"/>
      <c r="I863" s="31"/>
      <c r="J863" s="31"/>
      <c r="K863" s="31"/>
      <c r="L863" s="28"/>
      <c r="M863" s="28"/>
      <c r="N863" s="28"/>
      <c r="O863" s="28"/>
      <c r="P863" s="28"/>
      <c r="Q863" s="28"/>
      <c r="R863" s="28"/>
      <c r="S863" s="28"/>
      <c r="T863" s="28"/>
      <c r="U863" s="28"/>
      <c r="V863" s="28"/>
      <c r="W863" s="28"/>
      <c r="X863" s="28"/>
      <c r="Y863" s="28"/>
      <c r="Z863" s="28"/>
      <c r="AA863" s="28"/>
      <c r="AB863" s="28"/>
      <c r="AC863" s="28"/>
    </row>
    <row r="864" spans="1:29" ht="15.75">
      <c r="A864" s="50"/>
      <c r="B864" s="49"/>
      <c r="F864" s="31"/>
      <c r="H864" s="28"/>
      <c r="I864" s="31"/>
      <c r="J864" s="31"/>
      <c r="K864" s="31"/>
      <c r="L864" s="28"/>
      <c r="M864" s="28"/>
      <c r="N864" s="28"/>
      <c r="O864" s="28"/>
      <c r="P864" s="28"/>
      <c r="Q864" s="28"/>
      <c r="R864" s="28"/>
      <c r="S864" s="28"/>
      <c r="T864" s="28"/>
      <c r="U864" s="28"/>
      <c r="V864" s="28"/>
      <c r="W864" s="28"/>
      <c r="X864" s="28"/>
      <c r="Y864" s="28"/>
      <c r="Z864" s="28"/>
      <c r="AA864" s="28"/>
      <c r="AB864" s="28"/>
      <c r="AC864" s="28"/>
    </row>
    <row r="865" spans="1:29" ht="15.75">
      <c r="A865" s="50"/>
      <c r="B865" s="49"/>
      <c r="F865" s="31"/>
      <c r="H865" s="28"/>
      <c r="I865" s="31"/>
      <c r="J865" s="31"/>
      <c r="K865" s="31"/>
      <c r="L865" s="28"/>
      <c r="M865" s="28"/>
      <c r="N865" s="28"/>
      <c r="O865" s="28"/>
      <c r="P865" s="28"/>
      <c r="Q865" s="28"/>
      <c r="R865" s="28"/>
      <c r="S865" s="28"/>
      <c r="T865" s="28"/>
      <c r="U865" s="28"/>
      <c r="V865" s="28"/>
      <c r="W865" s="28"/>
      <c r="X865" s="28"/>
      <c r="Y865" s="28"/>
      <c r="Z865" s="28"/>
      <c r="AA865" s="28"/>
      <c r="AB865" s="28"/>
      <c r="AC865" s="28"/>
    </row>
    <row r="866" spans="1:29" ht="15.75">
      <c r="A866" s="50"/>
      <c r="B866" s="49"/>
      <c r="F866" s="31"/>
      <c r="H866" s="28"/>
      <c r="I866" s="31"/>
      <c r="J866" s="31"/>
      <c r="K866" s="31"/>
      <c r="L866" s="28"/>
      <c r="M866" s="28"/>
      <c r="N866" s="28"/>
      <c r="O866" s="28"/>
      <c r="P866" s="28"/>
      <c r="Q866" s="28"/>
      <c r="R866" s="28"/>
      <c r="S866" s="28"/>
      <c r="T866" s="28"/>
      <c r="U866" s="28"/>
      <c r="V866" s="28"/>
      <c r="W866" s="28"/>
      <c r="X866" s="28"/>
      <c r="Y866" s="28"/>
      <c r="Z866" s="28"/>
      <c r="AA866" s="28"/>
      <c r="AB866" s="28"/>
      <c r="AC866" s="28"/>
    </row>
    <row r="867" spans="1:29" ht="15.75">
      <c r="A867" s="50"/>
      <c r="B867" s="49"/>
      <c r="F867" s="31"/>
      <c r="H867" s="28"/>
      <c r="I867" s="31"/>
      <c r="J867" s="31"/>
      <c r="K867" s="31"/>
      <c r="L867" s="28"/>
      <c r="M867" s="28"/>
      <c r="N867" s="28"/>
      <c r="O867" s="28"/>
      <c r="P867" s="28"/>
      <c r="Q867" s="28"/>
      <c r="R867" s="28"/>
      <c r="S867" s="28"/>
      <c r="T867" s="28"/>
      <c r="U867" s="28"/>
      <c r="V867" s="28"/>
      <c r="W867" s="28"/>
      <c r="X867" s="28"/>
      <c r="Y867" s="28"/>
      <c r="Z867" s="28"/>
      <c r="AA867" s="28"/>
      <c r="AB867" s="28"/>
      <c r="AC867" s="28"/>
    </row>
    <row r="868" spans="1:29" ht="15.75">
      <c r="A868" s="50"/>
      <c r="B868" s="49"/>
      <c r="F868" s="31"/>
      <c r="H868" s="28"/>
      <c r="I868" s="31"/>
      <c r="J868" s="31"/>
      <c r="K868" s="31"/>
      <c r="L868" s="28"/>
      <c r="M868" s="28"/>
      <c r="N868" s="28"/>
      <c r="O868" s="28"/>
      <c r="P868" s="28"/>
      <c r="Q868" s="28"/>
      <c r="R868" s="28"/>
      <c r="S868" s="28"/>
      <c r="T868" s="28"/>
      <c r="U868" s="28"/>
      <c r="V868" s="28"/>
      <c r="W868" s="28"/>
      <c r="X868" s="28"/>
      <c r="Y868" s="28"/>
      <c r="Z868" s="28"/>
      <c r="AA868" s="28"/>
      <c r="AB868" s="28"/>
      <c r="AC868" s="28"/>
    </row>
    <row r="869" spans="1:29" ht="15.75">
      <c r="A869" s="50"/>
      <c r="B869" s="49"/>
      <c r="F869" s="31"/>
      <c r="H869" s="28"/>
      <c r="I869" s="31"/>
      <c r="J869" s="31"/>
      <c r="K869" s="31"/>
      <c r="L869" s="28"/>
      <c r="M869" s="28"/>
      <c r="N869" s="28"/>
      <c r="O869" s="28"/>
      <c r="P869" s="28"/>
      <c r="Q869" s="28"/>
      <c r="R869" s="28"/>
      <c r="S869" s="28"/>
      <c r="T869" s="28"/>
      <c r="U869" s="28"/>
      <c r="V869" s="28"/>
      <c r="W869" s="28"/>
      <c r="X869" s="28"/>
      <c r="Y869" s="28"/>
      <c r="Z869" s="28"/>
      <c r="AA869" s="28"/>
      <c r="AB869" s="28"/>
      <c r="AC869" s="28"/>
    </row>
    <row r="870" spans="1:29" ht="15.75">
      <c r="A870" s="50"/>
      <c r="B870" s="49"/>
      <c r="F870" s="31"/>
      <c r="H870" s="28"/>
      <c r="I870" s="31"/>
      <c r="J870" s="31"/>
      <c r="K870" s="31"/>
      <c r="L870" s="28"/>
      <c r="M870" s="28"/>
      <c r="N870" s="28"/>
      <c r="O870" s="28"/>
      <c r="P870" s="28"/>
      <c r="Q870" s="28"/>
      <c r="R870" s="28"/>
      <c r="S870" s="28"/>
      <c r="T870" s="28"/>
      <c r="U870" s="28"/>
      <c r="V870" s="28"/>
      <c r="W870" s="28"/>
      <c r="X870" s="28"/>
      <c r="Y870" s="28"/>
      <c r="Z870" s="28"/>
      <c r="AA870" s="28"/>
      <c r="AB870" s="28"/>
      <c r="AC870" s="28"/>
    </row>
    <row r="871" spans="1:29" ht="15.75">
      <c r="A871" s="50"/>
      <c r="B871" s="49"/>
      <c r="F871" s="31"/>
      <c r="H871" s="28"/>
      <c r="I871" s="31"/>
      <c r="J871" s="31"/>
      <c r="K871" s="31"/>
      <c r="L871" s="28"/>
      <c r="M871" s="28"/>
      <c r="N871" s="28"/>
      <c r="O871" s="28"/>
      <c r="P871" s="28"/>
      <c r="Q871" s="28"/>
      <c r="R871" s="28"/>
      <c r="S871" s="28"/>
      <c r="T871" s="28"/>
      <c r="U871" s="28"/>
      <c r="V871" s="28"/>
      <c r="W871" s="28"/>
      <c r="X871" s="28"/>
      <c r="Y871" s="28"/>
      <c r="Z871" s="28"/>
      <c r="AA871" s="28"/>
      <c r="AB871" s="28"/>
      <c r="AC871" s="28"/>
    </row>
    <row r="872" spans="1:29" ht="15.75">
      <c r="A872" s="50"/>
      <c r="B872" s="49"/>
      <c r="F872" s="31"/>
      <c r="H872" s="28"/>
      <c r="I872" s="31"/>
      <c r="J872" s="31"/>
      <c r="K872" s="31"/>
      <c r="L872" s="28"/>
      <c r="M872" s="28"/>
      <c r="N872" s="28"/>
      <c r="O872" s="28"/>
      <c r="P872" s="28"/>
      <c r="Q872" s="28"/>
      <c r="R872" s="28"/>
      <c r="S872" s="28"/>
      <c r="T872" s="28"/>
      <c r="U872" s="28"/>
      <c r="V872" s="28"/>
      <c r="W872" s="28"/>
      <c r="X872" s="28"/>
      <c r="Y872" s="28"/>
      <c r="Z872" s="28"/>
      <c r="AA872" s="28"/>
      <c r="AB872" s="28"/>
      <c r="AC872" s="28"/>
    </row>
    <row r="873" spans="1:29" ht="15.75">
      <c r="A873" s="50"/>
      <c r="B873" s="49"/>
      <c r="F873" s="31"/>
      <c r="H873" s="28"/>
      <c r="I873" s="31"/>
      <c r="J873" s="31"/>
      <c r="K873" s="31"/>
      <c r="L873" s="28"/>
      <c r="M873" s="28"/>
      <c r="N873" s="28"/>
      <c r="O873" s="28"/>
      <c r="P873" s="28"/>
      <c r="Q873" s="28"/>
      <c r="R873" s="28"/>
      <c r="S873" s="28"/>
      <c r="T873" s="28"/>
      <c r="U873" s="28"/>
      <c r="V873" s="28"/>
      <c r="W873" s="28"/>
      <c r="X873" s="28"/>
      <c r="Y873" s="28"/>
      <c r="Z873" s="28"/>
      <c r="AA873" s="28"/>
      <c r="AB873" s="28"/>
      <c r="AC873" s="28"/>
    </row>
    <row r="874" spans="1:29" ht="15.75">
      <c r="A874" s="50"/>
      <c r="B874" s="49"/>
      <c r="F874" s="31"/>
      <c r="H874" s="28"/>
      <c r="I874" s="31"/>
      <c r="J874" s="31"/>
      <c r="K874" s="31"/>
      <c r="L874" s="28"/>
      <c r="M874" s="28"/>
      <c r="N874" s="28"/>
      <c r="O874" s="28"/>
      <c r="P874" s="28"/>
      <c r="Q874" s="28"/>
      <c r="R874" s="28"/>
      <c r="S874" s="28"/>
      <c r="T874" s="28"/>
      <c r="U874" s="28"/>
      <c r="V874" s="28"/>
      <c r="W874" s="28"/>
      <c r="X874" s="28"/>
      <c r="Y874" s="28"/>
      <c r="Z874" s="28"/>
      <c r="AA874" s="28"/>
      <c r="AB874" s="28"/>
      <c r="AC874" s="28"/>
    </row>
    <row r="875" spans="1:29" ht="15.75">
      <c r="A875" s="50"/>
      <c r="B875" s="49"/>
      <c r="F875" s="31"/>
      <c r="H875" s="28"/>
      <c r="I875" s="31"/>
      <c r="J875" s="31"/>
      <c r="K875" s="31"/>
      <c r="L875" s="28"/>
      <c r="M875" s="28"/>
      <c r="N875" s="28"/>
      <c r="O875" s="28"/>
      <c r="P875" s="28"/>
      <c r="Q875" s="28"/>
      <c r="R875" s="28"/>
      <c r="S875" s="28"/>
      <c r="T875" s="28"/>
      <c r="U875" s="28"/>
      <c r="V875" s="28"/>
      <c r="W875" s="28"/>
      <c r="X875" s="28"/>
      <c r="Y875" s="28"/>
      <c r="Z875" s="28"/>
      <c r="AA875" s="28"/>
      <c r="AB875" s="28"/>
      <c r="AC875" s="28"/>
    </row>
    <row r="876" spans="1:29" ht="15.75">
      <c r="A876" s="50"/>
      <c r="B876" s="49"/>
      <c r="F876" s="31"/>
      <c r="H876" s="28"/>
      <c r="I876" s="31"/>
      <c r="J876" s="31"/>
      <c r="K876" s="31"/>
      <c r="L876" s="28"/>
      <c r="M876" s="28"/>
      <c r="N876" s="28"/>
      <c r="O876" s="28"/>
      <c r="P876" s="28"/>
      <c r="Q876" s="28"/>
      <c r="R876" s="28"/>
      <c r="S876" s="28"/>
      <c r="T876" s="28"/>
      <c r="U876" s="28"/>
      <c r="V876" s="28"/>
      <c r="W876" s="28"/>
      <c r="X876" s="28"/>
      <c r="Y876" s="28"/>
      <c r="Z876" s="28"/>
      <c r="AA876" s="28"/>
      <c r="AB876" s="28"/>
      <c r="AC876" s="28"/>
    </row>
    <row r="877" spans="1:29" ht="15.75">
      <c r="A877" s="50"/>
      <c r="B877" s="49"/>
      <c r="F877" s="31"/>
      <c r="H877" s="28"/>
      <c r="I877" s="31"/>
      <c r="J877" s="31"/>
      <c r="K877" s="31"/>
      <c r="L877" s="28"/>
      <c r="M877" s="28"/>
      <c r="N877" s="28"/>
      <c r="O877" s="28"/>
      <c r="P877" s="28"/>
      <c r="Q877" s="28"/>
      <c r="R877" s="28"/>
      <c r="S877" s="28"/>
      <c r="T877" s="28"/>
      <c r="U877" s="28"/>
      <c r="V877" s="28"/>
      <c r="W877" s="28"/>
      <c r="X877" s="28"/>
      <c r="Y877" s="28"/>
      <c r="Z877" s="28"/>
      <c r="AA877" s="28"/>
      <c r="AB877" s="28"/>
      <c r="AC877" s="28"/>
    </row>
    <row r="878" spans="1:29" ht="15.75">
      <c r="A878" s="50"/>
      <c r="B878" s="49"/>
      <c r="F878" s="31"/>
      <c r="H878" s="28"/>
      <c r="I878" s="31"/>
      <c r="J878" s="31"/>
      <c r="K878" s="31"/>
      <c r="L878" s="28"/>
      <c r="M878" s="28"/>
      <c r="N878" s="28"/>
      <c r="O878" s="28"/>
      <c r="P878" s="28"/>
      <c r="Q878" s="28"/>
      <c r="R878" s="28"/>
      <c r="S878" s="28"/>
      <c r="T878" s="28"/>
      <c r="U878" s="28"/>
      <c r="V878" s="28"/>
      <c r="W878" s="28"/>
      <c r="X878" s="28"/>
      <c r="Y878" s="28"/>
      <c r="Z878" s="28"/>
      <c r="AA878" s="28"/>
      <c r="AB878" s="28"/>
      <c r="AC878" s="28"/>
    </row>
    <row r="879" spans="1:29" ht="15.75">
      <c r="A879" s="50"/>
      <c r="B879" s="49"/>
      <c r="F879" s="31"/>
      <c r="H879" s="28"/>
      <c r="I879" s="31"/>
      <c r="J879" s="31"/>
      <c r="K879" s="31"/>
      <c r="L879" s="28"/>
      <c r="M879" s="28"/>
      <c r="N879" s="28"/>
      <c r="O879" s="28"/>
      <c r="P879" s="28"/>
      <c r="Q879" s="28"/>
      <c r="R879" s="28"/>
      <c r="S879" s="28"/>
      <c r="T879" s="28"/>
      <c r="U879" s="28"/>
      <c r="V879" s="28"/>
      <c r="W879" s="28"/>
      <c r="X879" s="28"/>
      <c r="Y879" s="28"/>
      <c r="Z879" s="28"/>
      <c r="AA879" s="28"/>
      <c r="AB879" s="28"/>
      <c r="AC879" s="28"/>
    </row>
    <row r="880" spans="1:29" ht="15.75">
      <c r="A880" s="50"/>
      <c r="B880" s="49"/>
      <c r="F880" s="31"/>
      <c r="H880" s="28"/>
      <c r="I880" s="31"/>
      <c r="J880" s="31"/>
      <c r="K880" s="31"/>
      <c r="L880" s="28"/>
      <c r="M880" s="28"/>
      <c r="N880" s="28"/>
      <c r="O880" s="28"/>
      <c r="P880" s="28"/>
      <c r="Q880" s="28"/>
      <c r="R880" s="28"/>
      <c r="S880" s="28"/>
      <c r="T880" s="28"/>
      <c r="U880" s="28"/>
      <c r="V880" s="28"/>
      <c r="W880" s="28"/>
      <c r="X880" s="28"/>
      <c r="Y880" s="28"/>
      <c r="Z880" s="28"/>
      <c r="AA880" s="28"/>
      <c r="AB880" s="28"/>
      <c r="AC880" s="28"/>
    </row>
    <row r="881" spans="1:29" ht="15.75">
      <c r="A881" s="50"/>
      <c r="B881" s="49"/>
      <c r="F881" s="31"/>
      <c r="H881" s="28"/>
      <c r="I881" s="31"/>
      <c r="J881" s="31"/>
      <c r="K881" s="31"/>
      <c r="L881" s="28"/>
      <c r="M881" s="28"/>
      <c r="N881" s="28"/>
      <c r="O881" s="28"/>
      <c r="P881" s="28"/>
      <c r="Q881" s="28"/>
      <c r="R881" s="28"/>
      <c r="S881" s="28"/>
      <c r="T881" s="28"/>
      <c r="U881" s="28"/>
      <c r="V881" s="28"/>
      <c r="W881" s="28"/>
      <c r="X881" s="28"/>
      <c r="Y881" s="28"/>
      <c r="Z881" s="28"/>
      <c r="AA881" s="28"/>
      <c r="AB881" s="28"/>
      <c r="AC881" s="28"/>
    </row>
    <row r="882" spans="1:29" ht="15.75">
      <c r="A882" s="50"/>
      <c r="B882" s="49"/>
      <c r="F882" s="31"/>
      <c r="H882" s="28"/>
      <c r="I882" s="31"/>
      <c r="J882" s="31"/>
      <c r="K882" s="31"/>
      <c r="L882" s="28"/>
      <c r="M882" s="28"/>
      <c r="N882" s="28"/>
      <c r="O882" s="28"/>
      <c r="P882" s="28"/>
      <c r="Q882" s="28"/>
      <c r="R882" s="28"/>
      <c r="S882" s="28"/>
      <c r="T882" s="28"/>
      <c r="U882" s="28"/>
      <c r="V882" s="28"/>
      <c r="W882" s="28"/>
      <c r="X882" s="28"/>
      <c r="Y882" s="28"/>
      <c r="Z882" s="28"/>
      <c r="AA882" s="28"/>
      <c r="AB882" s="28"/>
      <c r="AC882" s="28"/>
    </row>
    <row r="883" spans="1:29" ht="15.75">
      <c r="A883" s="50"/>
      <c r="B883" s="49"/>
      <c r="F883" s="31"/>
      <c r="H883" s="28"/>
      <c r="I883" s="31"/>
      <c r="J883" s="31"/>
      <c r="K883" s="31"/>
      <c r="L883" s="28"/>
      <c r="M883" s="28"/>
      <c r="N883" s="28"/>
      <c r="O883" s="28"/>
      <c r="P883" s="28"/>
      <c r="Q883" s="28"/>
      <c r="R883" s="28"/>
      <c r="S883" s="28"/>
      <c r="T883" s="28"/>
      <c r="U883" s="28"/>
      <c r="V883" s="28"/>
      <c r="W883" s="28"/>
      <c r="X883" s="28"/>
      <c r="Y883" s="28"/>
      <c r="Z883" s="28"/>
      <c r="AA883" s="28"/>
      <c r="AB883" s="28"/>
      <c r="AC883" s="28"/>
    </row>
    <row r="884" spans="1:29" ht="15.75">
      <c r="A884" s="50"/>
      <c r="B884" s="49"/>
      <c r="F884" s="31"/>
      <c r="H884" s="28"/>
      <c r="I884" s="31"/>
      <c r="J884" s="31"/>
      <c r="K884" s="31"/>
      <c r="L884" s="28"/>
      <c r="M884" s="28"/>
      <c r="N884" s="28"/>
      <c r="O884" s="28"/>
      <c r="P884" s="28"/>
      <c r="Q884" s="28"/>
      <c r="R884" s="28"/>
      <c r="S884" s="28"/>
      <c r="T884" s="28"/>
      <c r="U884" s="28"/>
      <c r="V884" s="28"/>
      <c r="W884" s="28"/>
      <c r="X884" s="28"/>
      <c r="Y884" s="28"/>
      <c r="Z884" s="28"/>
      <c r="AA884" s="28"/>
      <c r="AB884" s="28"/>
      <c r="AC884" s="28"/>
    </row>
    <row r="885" spans="1:29" ht="15.75">
      <c r="A885" s="50"/>
      <c r="B885" s="49"/>
      <c r="F885" s="31"/>
      <c r="H885" s="28"/>
      <c r="I885" s="31"/>
      <c r="J885" s="31"/>
      <c r="K885" s="31"/>
      <c r="L885" s="28"/>
      <c r="M885" s="28"/>
      <c r="N885" s="28"/>
      <c r="O885" s="28"/>
      <c r="P885" s="28"/>
      <c r="Q885" s="28"/>
      <c r="R885" s="28"/>
      <c r="S885" s="28"/>
      <c r="T885" s="28"/>
      <c r="U885" s="28"/>
      <c r="V885" s="28"/>
      <c r="W885" s="28"/>
      <c r="X885" s="28"/>
      <c r="Y885" s="28"/>
      <c r="Z885" s="28"/>
      <c r="AA885" s="28"/>
      <c r="AB885" s="28"/>
      <c r="AC885" s="28"/>
    </row>
    <row r="886" spans="1:29" ht="15.75">
      <c r="A886" s="50"/>
      <c r="B886" s="49"/>
      <c r="F886" s="31"/>
      <c r="H886" s="28"/>
      <c r="I886" s="31"/>
      <c r="J886" s="31"/>
      <c r="K886" s="31"/>
      <c r="L886" s="28"/>
      <c r="M886" s="28"/>
      <c r="N886" s="28"/>
      <c r="O886" s="28"/>
      <c r="P886" s="28"/>
      <c r="Q886" s="28"/>
      <c r="R886" s="28"/>
      <c r="S886" s="28"/>
      <c r="T886" s="28"/>
      <c r="U886" s="28"/>
      <c r="V886" s="28"/>
      <c r="W886" s="28"/>
      <c r="X886" s="28"/>
      <c r="Y886" s="28"/>
      <c r="Z886" s="28"/>
      <c r="AA886" s="28"/>
      <c r="AB886" s="28"/>
      <c r="AC886" s="28"/>
    </row>
    <row r="887" spans="1:29" ht="15.75">
      <c r="A887" s="50"/>
      <c r="B887" s="49"/>
      <c r="F887" s="31"/>
      <c r="H887" s="28"/>
      <c r="I887" s="31"/>
      <c r="J887" s="31"/>
      <c r="K887" s="31"/>
      <c r="L887" s="28"/>
      <c r="M887" s="28"/>
      <c r="N887" s="28"/>
      <c r="O887" s="28"/>
      <c r="P887" s="28"/>
      <c r="Q887" s="28"/>
      <c r="R887" s="28"/>
      <c r="S887" s="28"/>
      <c r="T887" s="28"/>
      <c r="U887" s="28"/>
      <c r="V887" s="28"/>
      <c r="W887" s="28"/>
      <c r="X887" s="28"/>
      <c r="Y887" s="28"/>
      <c r="Z887" s="28"/>
      <c r="AA887" s="28"/>
      <c r="AB887" s="28"/>
      <c r="AC887" s="28"/>
    </row>
    <row r="888" spans="1:29" ht="15.75">
      <c r="A888" s="50"/>
      <c r="B888" s="49"/>
      <c r="F888" s="31"/>
      <c r="H888" s="28"/>
      <c r="I888" s="31"/>
      <c r="J888" s="31"/>
      <c r="K888" s="31"/>
      <c r="L888" s="28"/>
      <c r="M888" s="28"/>
      <c r="N888" s="28"/>
      <c r="O888" s="28"/>
      <c r="P888" s="28"/>
      <c r="Q888" s="28"/>
      <c r="R888" s="28"/>
      <c r="S888" s="28"/>
      <c r="T888" s="28"/>
      <c r="U888" s="28"/>
      <c r="V888" s="28"/>
      <c r="W888" s="28"/>
      <c r="X888" s="28"/>
      <c r="Y888" s="28"/>
      <c r="Z888" s="28"/>
      <c r="AA888" s="28"/>
      <c r="AB888" s="28"/>
      <c r="AC888" s="28"/>
    </row>
    <row r="889" spans="1:29" ht="15.75">
      <c r="A889" s="50"/>
      <c r="B889" s="49"/>
      <c r="F889" s="31"/>
      <c r="H889" s="28"/>
      <c r="I889" s="31"/>
      <c r="J889" s="31"/>
      <c r="K889" s="31"/>
      <c r="L889" s="28"/>
      <c r="M889" s="28"/>
      <c r="N889" s="28"/>
      <c r="O889" s="28"/>
      <c r="P889" s="28"/>
      <c r="Q889" s="28"/>
      <c r="R889" s="28"/>
      <c r="S889" s="28"/>
      <c r="T889" s="28"/>
      <c r="U889" s="28"/>
      <c r="V889" s="28"/>
      <c r="W889" s="28"/>
      <c r="X889" s="28"/>
      <c r="Y889" s="28"/>
      <c r="Z889" s="28"/>
      <c r="AA889" s="28"/>
      <c r="AB889" s="28"/>
      <c r="AC889" s="28"/>
    </row>
    <row r="890" spans="1:29" ht="15.75">
      <c r="A890" s="50"/>
      <c r="B890" s="49"/>
      <c r="F890" s="31"/>
      <c r="H890" s="28"/>
      <c r="I890" s="31"/>
      <c r="J890" s="31"/>
      <c r="K890" s="31"/>
      <c r="L890" s="28"/>
      <c r="M890" s="28"/>
      <c r="N890" s="28"/>
      <c r="O890" s="28"/>
      <c r="P890" s="28"/>
      <c r="Q890" s="28"/>
      <c r="R890" s="28"/>
      <c r="S890" s="28"/>
      <c r="T890" s="28"/>
      <c r="U890" s="28"/>
      <c r="V890" s="28"/>
      <c r="W890" s="28"/>
      <c r="X890" s="28"/>
      <c r="Y890" s="28"/>
      <c r="Z890" s="28"/>
      <c r="AA890" s="28"/>
      <c r="AB890" s="28"/>
      <c r="AC890" s="28"/>
    </row>
    <row r="891" spans="1:29" ht="15.75">
      <c r="A891" s="50"/>
      <c r="B891" s="49"/>
      <c r="F891" s="31"/>
      <c r="H891" s="28"/>
      <c r="I891" s="31"/>
      <c r="J891" s="31"/>
      <c r="K891" s="31"/>
      <c r="L891" s="28"/>
      <c r="M891" s="28"/>
      <c r="N891" s="28"/>
      <c r="O891" s="28"/>
      <c r="P891" s="28"/>
      <c r="Q891" s="28"/>
      <c r="R891" s="28"/>
      <c r="S891" s="28"/>
      <c r="T891" s="28"/>
      <c r="U891" s="28"/>
      <c r="V891" s="28"/>
      <c r="W891" s="28"/>
      <c r="X891" s="28"/>
      <c r="Y891" s="28"/>
      <c r="Z891" s="28"/>
      <c r="AA891" s="28"/>
      <c r="AB891" s="28"/>
      <c r="AC891" s="28"/>
    </row>
    <row r="892" spans="1:29" ht="15.75">
      <c r="A892" s="50"/>
      <c r="B892" s="49"/>
      <c r="F892" s="31"/>
      <c r="H892" s="28"/>
      <c r="I892" s="31"/>
      <c r="J892" s="31"/>
      <c r="K892" s="31"/>
      <c r="L892" s="28"/>
      <c r="M892" s="28"/>
      <c r="N892" s="28"/>
      <c r="O892" s="28"/>
      <c r="P892" s="28"/>
      <c r="Q892" s="28"/>
      <c r="R892" s="28"/>
      <c r="S892" s="28"/>
      <c r="T892" s="28"/>
      <c r="U892" s="28"/>
      <c r="V892" s="28"/>
      <c r="W892" s="28"/>
      <c r="X892" s="28"/>
      <c r="Y892" s="28"/>
      <c r="Z892" s="28"/>
      <c r="AA892" s="28"/>
      <c r="AB892" s="28"/>
      <c r="AC892" s="28"/>
    </row>
    <row r="893" spans="1:29" ht="15.75">
      <c r="A893" s="50"/>
      <c r="B893" s="49"/>
      <c r="F893" s="31"/>
      <c r="H893" s="28"/>
      <c r="I893" s="31"/>
      <c r="J893" s="31"/>
      <c r="K893" s="31"/>
      <c r="L893" s="28"/>
      <c r="M893" s="28"/>
      <c r="N893" s="28"/>
      <c r="O893" s="28"/>
      <c r="P893" s="28"/>
      <c r="Q893" s="28"/>
      <c r="R893" s="28"/>
      <c r="S893" s="28"/>
      <c r="T893" s="28"/>
      <c r="U893" s="28"/>
      <c r="V893" s="28"/>
      <c r="W893" s="28"/>
      <c r="X893" s="28"/>
      <c r="Y893" s="28"/>
      <c r="Z893" s="28"/>
      <c r="AA893" s="28"/>
      <c r="AB893" s="28"/>
      <c r="AC893" s="28"/>
    </row>
    <row r="894" spans="1:29" ht="15.75">
      <c r="A894" s="50"/>
      <c r="B894" s="49"/>
      <c r="F894" s="31"/>
      <c r="H894" s="28"/>
      <c r="I894" s="31"/>
      <c r="J894" s="31"/>
      <c r="K894" s="31"/>
      <c r="L894" s="28"/>
      <c r="M894" s="28"/>
      <c r="N894" s="28"/>
      <c r="O894" s="28"/>
      <c r="P894" s="28"/>
      <c r="Q894" s="28"/>
      <c r="R894" s="28"/>
      <c r="S894" s="28"/>
      <c r="T894" s="28"/>
      <c r="U894" s="28"/>
      <c r="V894" s="28"/>
      <c r="W894" s="28"/>
      <c r="X894" s="28"/>
      <c r="Y894" s="28"/>
      <c r="Z894" s="28"/>
      <c r="AA894" s="28"/>
      <c r="AB894" s="28"/>
      <c r="AC894" s="28"/>
    </row>
    <row r="895" spans="1:29" ht="15.75">
      <c r="A895" s="50"/>
      <c r="B895" s="49"/>
      <c r="F895" s="31"/>
      <c r="H895" s="28"/>
      <c r="I895" s="31"/>
      <c r="J895" s="31"/>
      <c r="K895" s="31"/>
      <c r="L895" s="28"/>
      <c r="M895" s="28"/>
      <c r="N895" s="28"/>
      <c r="O895" s="28"/>
      <c r="P895" s="28"/>
      <c r="Q895" s="28"/>
      <c r="R895" s="28"/>
      <c r="S895" s="28"/>
      <c r="T895" s="28"/>
      <c r="U895" s="28"/>
      <c r="V895" s="28"/>
      <c r="W895" s="28"/>
      <c r="X895" s="28"/>
      <c r="Y895" s="28"/>
      <c r="Z895" s="28"/>
      <c r="AA895" s="28"/>
      <c r="AB895" s="28"/>
      <c r="AC895" s="28"/>
    </row>
    <row r="896" spans="1:29" ht="15.75">
      <c r="A896" s="50"/>
      <c r="B896" s="49"/>
      <c r="F896" s="31"/>
      <c r="H896" s="28"/>
      <c r="I896" s="31"/>
      <c r="J896" s="31"/>
      <c r="K896" s="31"/>
      <c r="L896" s="28"/>
      <c r="M896" s="28"/>
      <c r="N896" s="28"/>
      <c r="O896" s="28"/>
      <c r="P896" s="28"/>
      <c r="Q896" s="28"/>
      <c r="R896" s="28"/>
      <c r="S896" s="28"/>
      <c r="T896" s="28"/>
      <c r="U896" s="28"/>
      <c r="V896" s="28"/>
      <c r="W896" s="28"/>
      <c r="X896" s="28"/>
      <c r="Y896" s="28"/>
      <c r="Z896" s="28"/>
      <c r="AA896" s="28"/>
      <c r="AB896" s="28"/>
      <c r="AC896" s="28"/>
    </row>
    <row r="897" spans="1:29" ht="15.75">
      <c r="A897" s="50"/>
      <c r="B897" s="49"/>
      <c r="F897" s="31"/>
      <c r="H897" s="28"/>
      <c r="I897" s="31"/>
      <c r="J897" s="31"/>
      <c r="K897" s="31"/>
      <c r="L897" s="28"/>
      <c r="M897" s="28"/>
      <c r="N897" s="28"/>
      <c r="O897" s="28"/>
      <c r="P897" s="28"/>
      <c r="Q897" s="28"/>
      <c r="R897" s="28"/>
      <c r="S897" s="28"/>
      <c r="T897" s="28"/>
      <c r="U897" s="28"/>
      <c r="V897" s="28"/>
      <c r="W897" s="28"/>
      <c r="X897" s="28"/>
      <c r="Y897" s="28"/>
      <c r="Z897" s="28"/>
      <c r="AA897" s="28"/>
      <c r="AB897" s="28"/>
      <c r="AC897" s="28"/>
    </row>
    <row r="898" spans="1:29" ht="15.75">
      <c r="A898" s="50"/>
      <c r="B898" s="49"/>
      <c r="F898" s="31"/>
      <c r="H898" s="28"/>
      <c r="I898" s="31"/>
      <c r="J898" s="31"/>
      <c r="K898" s="31"/>
      <c r="L898" s="28"/>
      <c r="M898" s="28"/>
      <c r="N898" s="28"/>
      <c r="O898" s="28"/>
      <c r="P898" s="28"/>
      <c r="Q898" s="28"/>
      <c r="R898" s="28"/>
      <c r="S898" s="28"/>
      <c r="T898" s="28"/>
      <c r="U898" s="28"/>
      <c r="V898" s="28"/>
      <c r="W898" s="28"/>
      <c r="X898" s="28"/>
      <c r="Y898" s="28"/>
      <c r="Z898" s="28"/>
      <c r="AA898" s="28"/>
      <c r="AB898" s="28"/>
      <c r="AC898" s="28"/>
    </row>
    <row r="899" spans="1:29" ht="15.75">
      <c r="A899" s="50"/>
      <c r="B899" s="49"/>
      <c r="F899" s="31"/>
      <c r="H899" s="28"/>
      <c r="I899" s="31"/>
      <c r="J899" s="31"/>
      <c r="K899" s="31"/>
      <c r="L899" s="28"/>
      <c r="M899" s="28"/>
      <c r="N899" s="28"/>
      <c r="O899" s="28"/>
      <c r="P899" s="28"/>
      <c r="Q899" s="28"/>
      <c r="R899" s="28"/>
      <c r="S899" s="28"/>
      <c r="T899" s="28"/>
      <c r="U899" s="28"/>
      <c r="V899" s="28"/>
      <c r="W899" s="28"/>
      <c r="X899" s="28"/>
      <c r="Y899" s="28"/>
      <c r="Z899" s="28"/>
      <c r="AA899" s="28"/>
      <c r="AB899" s="28"/>
      <c r="AC899" s="28"/>
    </row>
    <row r="900" spans="1:29" ht="15.75">
      <c r="A900" s="50"/>
      <c r="B900" s="49"/>
      <c r="F900" s="31"/>
      <c r="H900" s="28"/>
      <c r="I900" s="31"/>
      <c r="J900" s="31"/>
      <c r="K900" s="31"/>
      <c r="L900" s="28"/>
      <c r="M900" s="28"/>
      <c r="N900" s="28"/>
      <c r="O900" s="28"/>
      <c r="P900" s="28"/>
      <c r="Q900" s="28"/>
      <c r="R900" s="28"/>
      <c r="S900" s="28"/>
      <c r="T900" s="28"/>
      <c r="U900" s="28"/>
      <c r="V900" s="28"/>
      <c r="W900" s="28"/>
      <c r="X900" s="28"/>
      <c r="Y900" s="28"/>
      <c r="Z900" s="28"/>
      <c r="AA900" s="28"/>
      <c r="AB900" s="28"/>
      <c r="AC900" s="28"/>
    </row>
    <row r="901" spans="1:29" ht="15.75">
      <c r="A901" s="50"/>
      <c r="B901" s="49"/>
      <c r="F901" s="31"/>
      <c r="H901" s="28"/>
      <c r="I901" s="31"/>
      <c r="J901" s="31"/>
      <c r="K901" s="31"/>
      <c r="L901" s="28"/>
      <c r="M901" s="28"/>
      <c r="N901" s="28"/>
      <c r="O901" s="28"/>
      <c r="P901" s="28"/>
      <c r="Q901" s="28"/>
      <c r="R901" s="28"/>
      <c r="S901" s="28"/>
      <c r="T901" s="28"/>
      <c r="U901" s="28"/>
      <c r="V901" s="28"/>
      <c r="W901" s="28"/>
      <c r="X901" s="28"/>
      <c r="Y901" s="28"/>
      <c r="Z901" s="28"/>
      <c r="AA901" s="28"/>
      <c r="AB901" s="28"/>
      <c r="AC901" s="28"/>
    </row>
    <row r="902" spans="1:29" ht="15.75">
      <c r="A902" s="50"/>
      <c r="B902" s="49"/>
      <c r="F902" s="31"/>
      <c r="H902" s="28"/>
      <c r="I902" s="31"/>
      <c r="J902" s="31"/>
      <c r="K902" s="31"/>
      <c r="L902" s="28"/>
      <c r="M902" s="28"/>
      <c r="N902" s="28"/>
      <c r="O902" s="28"/>
      <c r="P902" s="28"/>
      <c r="Q902" s="28"/>
      <c r="R902" s="28"/>
      <c r="S902" s="28"/>
      <c r="T902" s="28"/>
      <c r="U902" s="28"/>
      <c r="V902" s="28"/>
      <c r="W902" s="28"/>
      <c r="X902" s="28"/>
      <c r="Y902" s="28"/>
      <c r="Z902" s="28"/>
      <c r="AA902" s="28"/>
      <c r="AB902" s="28"/>
      <c r="AC902" s="28"/>
    </row>
    <row r="903" spans="1:29" ht="15.75">
      <c r="A903" s="50"/>
      <c r="B903" s="49"/>
      <c r="F903" s="31"/>
      <c r="H903" s="28"/>
      <c r="I903" s="31"/>
      <c r="J903" s="31"/>
      <c r="K903" s="31"/>
      <c r="L903" s="28"/>
      <c r="M903" s="28"/>
      <c r="N903" s="28"/>
      <c r="O903" s="28"/>
      <c r="P903" s="28"/>
      <c r="Q903" s="28"/>
      <c r="R903" s="28"/>
      <c r="S903" s="28"/>
      <c r="T903" s="28"/>
      <c r="U903" s="28"/>
      <c r="V903" s="28"/>
      <c r="W903" s="28"/>
      <c r="X903" s="28"/>
      <c r="Y903" s="28"/>
      <c r="Z903" s="28"/>
      <c r="AA903" s="28"/>
      <c r="AB903" s="28"/>
      <c r="AC903" s="28"/>
    </row>
    <row r="904" spans="1:29" ht="15.75">
      <c r="A904" s="50"/>
      <c r="B904" s="49"/>
      <c r="F904" s="31"/>
      <c r="H904" s="28"/>
      <c r="I904" s="31"/>
      <c r="J904" s="31"/>
      <c r="K904" s="31"/>
      <c r="L904" s="28"/>
      <c r="M904" s="28"/>
      <c r="N904" s="28"/>
      <c r="O904" s="28"/>
      <c r="P904" s="28"/>
      <c r="Q904" s="28"/>
      <c r="R904" s="28"/>
      <c r="S904" s="28"/>
      <c r="T904" s="28"/>
      <c r="U904" s="28"/>
      <c r="V904" s="28"/>
      <c r="W904" s="28"/>
      <c r="X904" s="28"/>
      <c r="Y904" s="28"/>
      <c r="Z904" s="28"/>
      <c r="AA904" s="28"/>
      <c r="AB904" s="28"/>
      <c r="AC904" s="28"/>
    </row>
    <row r="905" spans="1:29" ht="15.75">
      <c r="A905" s="50"/>
      <c r="B905" s="49"/>
      <c r="F905" s="31"/>
      <c r="H905" s="28"/>
      <c r="I905" s="31"/>
      <c r="J905" s="31"/>
      <c r="K905" s="31"/>
      <c r="L905" s="28"/>
      <c r="M905" s="28"/>
      <c r="N905" s="28"/>
      <c r="O905" s="28"/>
      <c r="P905" s="28"/>
      <c r="Q905" s="28"/>
      <c r="R905" s="28"/>
      <c r="S905" s="28"/>
      <c r="T905" s="28"/>
      <c r="U905" s="28"/>
      <c r="V905" s="28"/>
      <c r="W905" s="28"/>
      <c r="X905" s="28"/>
      <c r="Y905" s="28"/>
      <c r="Z905" s="28"/>
      <c r="AA905" s="28"/>
      <c r="AB905" s="28"/>
      <c r="AC905" s="28"/>
    </row>
    <row r="906" spans="1:29" ht="15.75">
      <c r="A906" s="50"/>
      <c r="B906" s="49"/>
      <c r="F906" s="31"/>
      <c r="H906" s="28"/>
      <c r="I906" s="31"/>
      <c r="J906" s="31"/>
      <c r="K906" s="31"/>
      <c r="L906" s="28"/>
      <c r="M906" s="28"/>
      <c r="N906" s="28"/>
      <c r="O906" s="28"/>
      <c r="P906" s="28"/>
      <c r="Q906" s="28"/>
      <c r="R906" s="28"/>
      <c r="S906" s="28"/>
      <c r="T906" s="28"/>
      <c r="U906" s="28"/>
      <c r="V906" s="28"/>
      <c r="W906" s="28"/>
      <c r="X906" s="28"/>
      <c r="Y906" s="28"/>
      <c r="Z906" s="28"/>
      <c r="AA906" s="28"/>
      <c r="AB906" s="28"/>
      <c r="AC906" s="28"/>
    </row>
    <row r="907" spans="1:29" ht="15.75">
      <c r="A907" s="50"/>
      <c r="B907" s="49"/>
      <c r="F907" s="31"/>
      <c r="H907" s="28"/>
      <c r="I907" s="31"/>
      <c r="J907" s="31"/>
      <c r="K907" s="31"/>
      <c r="L907" s="28"/>
      <c r="M907" s="28"/>
      <c r="N907" s="28"/>
      <c r="O907" s="28"/>
      <c r="P907" s="28"/>
      <c r="Q907" s="28"/>
      <c r="R907" s="28"/>
      <c r="S907" s="28"/>
      <c r="T907" s="28"/>
      <c r="U907" s="28"/>
      <c r="V907" s="28"/>
      <c r="W907" s="28"/>
      <c r="X907" s="28"/>
      <c r="Y907" s="28"/>
      <c r="Z907" s="28"/>
      <c r="AA907" s="28"/>
      <c r="AB907" s="28"/>
      <c r="AC907" s="28"/>
    </row>
    <row r="908" spans="1:29" ht="15.75">
      <c r="A908" s="50"/>
      <c r="B908" s="49"/>
      <c r="F908" s="31"/>
      <c r="H908" s="28"/>
      <c r="I908" s="31"/>
      <c r="J908" s="31"/>
      <c r="K908" s="31"/>
      <c r="L908" s="28"/>
      <c r="M908" s="28"/>
      <c r="N908" s="28"/>
      <c r="O908" s="28"/>
      <c r="P908" s="28"/>
      <c r="Q908" s="28"/>
      <c r="R908" s="28"/>
      <c r="S908" s="28"/>
      <c r="T908" s="28"/>
      <c r="U908" s="28"/>
      <c r="V908" s="28"/>
      <c r="W908" s="28"/>
      <c r="X908" s="28"/>
      <c r="Y908" s="28"/>
      <c r="Z908" s="28"/>
      <c r="AA908" s="28"/>
      <c r="AB908" s="28"/>
      <c r="AC908" s="28"/>
    </row>
    <row r="909" spans="1:29" ht="15.75">
      <c r="A909" s="50"/>
      <c r="B909" s="49"/>
      <c r="F909" s="31"/>
      <c r="H909" s="28"/>
      <c r="I909" s="31"/>
      <c r="J909" s="31"/>
      <c r="K909" s="31"/>
      <c r="L909" s="28"/>
      <c r="M909" s="28"/>
      <c r="N909" s="28"/>
      <c r="O909" s="28"/>
      <c r="P909" s="28"/>
      <c r="Q909" s="28"/>
      <c r="R909" s="28"/>
      <c r="S909" s="28"/>
      <c r="T909" s="28"/>
      <c r="U909" s="28"/>
      <c r="V909" s="28"/>
      <c r="W909" s="28"/>
      <c r="X909" s="28"/>
      <c r="Y909" s="28"/>
      <c r="Z909" s="28"/>
      <c r="AA909" s="28"/>
      <c r="AB909" s="28"/>
      <c r="AC909" s="28"/>
    </row>
    <row r="910" spans="1:29" ht="15.75">
      <c r="A910" s="50"/>
      <c r="B910" s="49"/>
      <c r="F910" s="31"/>
      <c r="H910" s="28"/>
      <c r="I910" s="31"/>
      <c r="J910" s="31"/>
      <c r="K910" s="31"/>
      <c r="L910" s="28"/>
      <c r="M910" s="28"/>
      <c r="N910" s="28"/>
      <c r="O910" s="28"/>
      <c r="P910" s="28"/>
      <c r="Q910" s="28"/>
      <c r="R910" s="28"/>
      <c r="S910" s="28"/>
      <c r="T910" s="28"/>
      <c r="U910" s="28"/>
      <c r="V910" s="28"/>
      <c r="W910" s="28"/>
      <c r="X910" s="28"/>
      <c r="Y910" s="28"/>
      <c r="Z910" s="28"/>
      <c r="AA910" s="28"/>
      <c r="AB910" s="28"/>
      <c r="AC910" s="28"/>
    </row>
    <row r="911" spans="1:29" ht="15.75">
      <c r="A911" s="50"/>
      <c r="B911" s="49"/>
      <c r="F911" s="31"/>
      <c r="H911" s="28"/>
      <c r="I911" s="31"/>
      <c r="J911" s="31"/>
      <c r="K911" s="31"/>
      <c r="L911" s="28"/>
      <c r="M911" s="28"/>
      <c r="N911" s="28"/>
      <c r="O911" s="28"/>
      <c r="P911" s="28"/>
      <c r="Q911" s="28"/>
      <c r="R911" s="28"/>
      <c r="S911" s="28"/>
      <c r="T911" s="28"/>
      <c r="U911" s="28"/>
      <c r="V911" s="28"/>
      <c r="W911" s="28"/>
      <c r="X911" s="28"/>
      <c r="Y911" s="28"/>
      <c r="Z911" s="28"/>
      <c r="AA911" s="28"/>
      <c r="AB911" s="28"/>
      <c r="AC911" s="28"/>
    </row>
    <row r="912" spans="1:29" ht="15.75">
      <c r="A912" s="50"/>
      <c r="B912" s="49"/>
      <c r="F912" s="31"/>
      <c r="H912" s="28"/>
      <c r="I912" s="31"/>
      <c r="J912" s="31"/>
      <c r="K912" s="31"/>
      <c r="L912" s="28"/>
      <c r="M912" s="28"/>
      <c r="N912" s="28"/>
      <c r="O912" s="28"/>
      <c r="P912" s="28"/>
      <c r="Q912" s="28"/>
      <c r="R912" s="28"/>
      <c r="S912" s="28"/>
      <c r="T912" s="28"/>
      <c r="U912" s="28"/>
      <c r="V912" s="28"/>
      <c r="W912" s="28"/>
      <c r="X912" s="28"/>
      <c r="Y912" s="28"/>
      <c r="Z912" s="28"/>
      <c r="AA912" s="28"/>
      <c r="AB912" s="28"/>
      <c r="AC912" s="28"/>
    </row>
    <row r="913" spans="1:29" ht="15.75">
      <c r="A913" s="50"/>
      <c r="B913" s="49"/>
      <c r="F913" s="31"/>
      <c r="H913" s="28"/>
      <c r="I913" s="31"/>
      <c r="J913" s="31"/>
      <c r="K913" s="31"/>
      <c r="L913" s="28"/>
      <c r="M913" s="28"/>
      <c r="N913" s="28"/>
      <c r="O913" s="28"/>
      <c r="P913" s="28"/>
      <c r="Q913" s="28"/>
      <c r="R913" s="28"/>
      <c r="S913" s="28"/>
      <c r="T913" s="28"/>
      <c r="U913" s="28"/>
      <c r="V913" s="28"/>
      <c r="W913" s="28"/>
      <c r="X913" s="28"/>
      <c r="Y913" s="28"/>
      <c r="Z913" s="28"/>
      <c r="AA913" s="28"/>
      <c r="AB913" s="28"/>
      <c r="AC913" s="28"/>
    </row>
    <row r="914" spans="1:29" ht="15.75">
      <c r="A914" s="50"/>
      <c r="B914" s="49"/>
      <c r="F914" s="31"/>
      <c r="H914" s="28"/>
      <c r="I914" s="31"/>
      <c r="J914" s="31"/>
      <c r="K914" s="31"/>
      <c r="L914" s="28"/>
      <c r="M914" s="28"/>
      <c r="N914" s="28"/>
      <c r="O914" s="28"/>
      <c r="P914" s="28"/>
      <c r="Q914" s="28"/>
      <c r="R914" s="28"/>
      <c r="S914" s="28"/>
      <c r="T914" s="28"/>
      <c r="U914" s="28"/>
      <c r="V914" s="28"/>
      <c r="W914" s="28"/>
      <c r="X914" s="28"/>
      <c r="Y914" s="28"/>
      <c r="Z914" s="28"/>
      <c r="AA914" s="28"/>
      <c r="AB914" s="28"/>
      <c r="AC914" s="28"/>
    </row>
    <row r="915" spans="1:29" ht="15.75">
      <c r="A915" s="50"/>
      <c r="B915" s="49"/>
      <c r="F915" s="31"/>
      <c r="H915" s="28"/>
      <c r="I915" s="31"/>
      <c r="J915" s="31"/>
      <c r="K915" s="31"/>
      <c r="L915" s="28"/>
      <c r="M915" s="28"/>
      <c r="N915" s="28"/>
      <c r="O915" s="28"/>
      <c r="P915" s="28"/>
      <c r="Q915" s="28"/>
      <c r="R915" s="28"/>
      <c r="S915" s="28"/>
      <c r="T915" s="28"/>
      <c r="U915" s="28"/>
      <c r="V915" s="28"/>
      <c r="W915" s="28"/>
      <c r="X915" s="28"/>
      <c r="Y915" s="28"/>
      <c r="Z915" s="28"/>
      <c r="AA915" s="28"/>
      <c r="AB915" s="28"/>
      <c r="AC915" s="28"/>
    </row>
    <row r="916" spans="1:29" ht="15.75">
      <c r="A916" s="50"/>
      <c r="B916" s="49"/>
      <c r="F916" s="31"/>
      <c r="H916" s="28"/>
      <c r="I916" s="31"/>
      <c r="J916" s="31"/>
      <c r="K916" s="31"/>
      <c r="L916" s="28"/>
      <c r="M916" s="28"/>
      <c r="N916" s="28"/>
      <c r="O916" s="28"/>
      <c r="P916" s="28"/>
      <c r="Q916" s="28"/>
      <c r="R916" s="28"/>
      <c r="S916" s="28"/>
      <c r="T916" s="28"/>
      <c r="U916" s="28"/>
      <c r="V916" s="28"/>
      <c r="W916" s="28"/>
      <c r="X916" s="28"/>
      <c r="Y916" s="28"/>
      <c r="Z916" s="28"/>
      <c r="AA916" s="28"/>
      <c r="AB916" s="28"/>
      <c r="AC916" s="28"/>
    </row>
    <row r="917" spans="1:29" ht="15.75">
      <c r="A917" s="50"/>
      <c r="B917" s="49"/>
      <c r="F917" s="31"/>
      <c r="H917" s="28"/>
      <c r="I917" s="31"/>
      <c r="J917" s="31"/>
      <c r="K917" s="31"/>
      <c r="L917" s="28"/>
      <c r="M917" s="28"/>
      <c r="N917" s="28"/>
      <c r="O917" s="28"/>
      <c r="P917" s="28"/>
      <c r="Q917" s="28"/>
      <c r="R917" s="28"/>
      <c r="S917" s="28"/>
      <c r="T917" s="28"/>
      <c r="U917" s="28"/>
      <c r="V917" s="28"/>
      <c r="W917" s="28"/>
      <c r="X917" s="28"/>
      <c r="Y917" s="28"/>
      <c r="Z917" s="28"/>
      <c r="AA917" s="28"/>
      <c r="AB917" s="28"/>
      <c r="AC917" s="28"/>
    </row>
    <row r="918" spans="1:29" ht="15.75">
      <c r="A918" s="50"/>
      <c r="B918" s="49"/>
      <c r="F918" s="31"/>
      <c r="H918" s="28"/>
      <c r="I918" s="31"/>
      <c r="J918" s="31"/>
      <c r="K918" s="31"/>
      <c r="L918" s="28"/>
      <c r="M918" s="28"/>
      <c r="N918" s="28"/>
      <c r="O918" s="28"/>
      <c r="P918" s="28"/>
      <c r="Q918" s="28"/>
      <c r="R918" s="28"/>
      <c r="S918" s="28"/>
      <c r="T918" s="28"/>
      <c r="U918" s="28"/>
      <c r="V918" s="28"/>
      <c r="W918" s="28"/>
      <c r="X918" s="28"/>
      <c r="Y918" s="28"/>
      <c r="Z918" s="28"/>
      <c r="AA918" s="28"/>
      <c r="AB918" s="28"/>
      <c r="AC918" s="28"/>
    </row>
    <row r="919" spans="1:29" ht="15.75">
      <c r="A919" s="50"/>
      <c r="B919" s="49"/>
      <c r="F919" s="31"/>
      <c r="H919" s="28"/>
      <c r="I919" s="31"/>
      <c r="J919" s="31"/>
      <c r="K919" s="31"/>
      <c r="L919" s="28"/>
      <c r="M919" s="28"/>
      <c r="N919" s="28"/>
      <c r="O919" s="28"/>
      <c r="P919" s="28"/>
      <c r="Q919" s="28"/>
      <c r="R919" s="28"/>
      <c r="S919" s="28"/>
      <c r="T919" s="28"/>
      <c r="U919" s="28"/>
      <c r="V919" s="28"/>
      <c r="W919" s="28"/>
      <c r="X919" s="28"/>
      <c r="Y919" s="28"/>
      <c r="Z919" s="28"/>
      <c r="AA919" s="28"/>
      <c r="AB919" s="28"/>
      <c r="AC919" s="28"/>
    </row>
    <row r="920" spans="1:29" ht="15.75">
      <c r="A920" s="50"/>
      <c r="B920" s="49"/>
      <c r="F920" s="31"/>
      <c r="H920" s="28"/>
      <c r="I920" s="31"/>
      <c r="J920" s="31"/>
      <c r="K920" s="31"/>
      <c r="L920" s="28"/>
      <c r="M920" s="28"/>
      <c r="N920" s="28"/>
      <c r="O920" s="28"/>
      <c r="P920" s="28"/>
      <c r="Q920" s="28"/>
      <c r="R920" s="28"/>
      <c r="S920" s="28"/>
      <c r="T920" s="28"/>
      <c r="U920" s="28"/>
      <c r="V920" s="28"/>
      <c r="W920" s="28"/>
      <c r="X920" s="28"/>
      <c r="Y920" s="28"/>
      <c r="Z920" s="28"/>
      <c r="AA920" s="28"/>
      <c r="AB920" s="28"/>
      <c r="AC920" s="28"/>
    </row>
    <row r="921" spans="1:29" ht="15.75">
      <c r="A921" s="50"/>
      <c r="B921" s="49"/>
      <c r="F921" s="31"/>
      <c r="H921" s="28"/>
      <c r="I921" s="31"/>
      <c r="J921" s="31"/>
      <c r="K921" s="31"/>
      <c r="L921" s="28"/>
      <c r="M921" s="28"/>
      <c r="N921" s="28"/>
      <c r="O921" s="28"/>
      <c r="P921" s="28"/>
      <c r="Q921" s="28"/>
      <c r="R921" s="28"/>
      <c r="S921" s="28"/>
      <c r="T921" s="28"/>
      <c r="U921" s="28"/>
      <c r="V921" s="28"/>
      <c r="W921" s="28"/>
      <c r="X921" s="28"/>
      <c r="Y921" s="28"/>
      <c r="Z921" s="28"/>
      <c r="AA921" s="28"/>
      <c r="AB921" s="28"/>
      <c r="AC921" s="28"/>
    </row>
    <row r="922" spans="1:29" ht="15.75">
      <c r="A922" s="50"/>
      <c r="B922" s="49"/>
      <c r="F922" s="31"/>
      <c r="H922" s="28"/>
      <c r="I922" s="31"/>
      <c r="J922" s="31"/>
      <c r="K922" s="31"/>
      <c r="L922" s="28"/>
      <c r="M922" s="28"/>
      <c r="N922" s="28"/>
      <c r="O922" s="28"/>
      <c r="P922" s="28"/>
      <c r="Q922" s="28"/>
      <c r="R922" s="28"/>
      <c r="S922" s="28"/>
      <c r="T922" s="28"/>
      <c r="U922" s="28"/>
      <c r="V922" s="28"/>
      <c r="W922" s="28"/>
      <c r="X922" s="28"/>
      <c r="Y922" s="28"/>
      <c r="Z922" s="28"/>
      <c r="AA922" s="28"/>
      <c r="AB922" s="28"/>
      <c r="AC922" s="28"/>
    </row>
    <row r="923" spans="1:29" ht="15.75">
      <c r="A923" s="50"/>
      <c r="B923" s="49"/>
      <c r="F923" s="31"/>
      <c r="H923" s="28"/>
      <c r="I923" s="31"/>
      <c r="J923" s="31"/>
      <c r="K923" s="31"/>
      <c r="L923" s="28"/>
      <c r="M923" s="28"/>
      <c r="N923" s="28"/>
      <c r="O923" s="28"/>
      <c r="P923" s="28"/>
      <c r="Q923" s="28"/>
      <c r="R923" s="28"/>
      <c r="S923" s="28"/>
      <c r="T923" s="28"/>
      <c r="U923" s="28"/>
      <c r="V923" s="28"/>
      <c r="W923" s="28"/>
      <c r="X923" s="28"/>
      <c r="Y923" s="28"/>
      <c r="Z923" s="28"/>
      <c r="AA923" s="28"/>
      <c r="AB923" s="28"/>
      <c r="AC923" s="28"/>
    </row>
    <row r="924" spans="1:29" ht="15.75">
      <c r="A924" s="50"/>
      <c r="B924" s="49"/>
      <c r="F924" s="31"/>
      <c r="H924" s="28"/>
      <c r="I924" s="31"/>
      <c r="J924" s="31"/>
      <c r="K924" s="31"/>
      <c r="L924" s="28"/>
      <c r="M924" s="28"/>
      <c r="N924" s="28"/>
      <c r="O924" s="28"/>
      <c r="P924" s="28"/>
      <c r="Q924" s="28"/>
      <c r="R924" s="28"/>
      <c r="S924" s="28"/>
      <c r="T924" s="28"/>
      <c r="U924" s="28"/>
      <c r="V924" s="28"/>
      <c r="W924" s="28"/>
      <c r="X924" s="28"/>
      <c r="Y924" s="28"/>
      <c r="Z924" s="28"/>
      <c r="AA924" s="28"/>
      <c r="AB924" s="28"/>
      <c r="AC924" s="28"/>
    </row>
    <row r="925" spans="1:29" ht="15.75">
      <c r="A925" s="50"/>
      <c r="B925" s="49"/>
      <c r="F925" s="31"/>
      <c r="H925" s="28"/>
      <c r="I925" s="31"/>
      <c r="J925" s="31"/>
      <c r="K925" s="31"/>
      <c r="L925" s="28"/>
      <c r="M925" s="28"/>
      <c r="N925" s="28"/>
      <c r="O925" s="28"/>
      <c r="P925" s="28"/>
      <c r="Q925" s="28"/>
      <c r="R925" s="28"/>
      <c r="S925" s="28"/>
      <c r="T925" s="28"/>
      <c r="U925" s="28"/>
      <c r="V925" s="28"/>
      <c r="W925" s="28"/>
      <c r="X925" s="28"/>
      <c r="Y925" s="28"/>
      <c r="Z925" s="28"/>
      <c r="AA925" s="28"/>
      <c r="AB925" s="28"/>
      <c r="AC925" s="28"/>
    </row>
    <row r="926" spans="1:29" ht="15.75">
      <c r="A926" s="50"/>
      <c r="B926" s="49"/>
      <c r="F926" s="31"/>
      <c r="H926" s="28"/>
      <c r="I926" s="31"/>
      <c r="J926" s="31"/>
      <c r="K926" s="31"/>
      <c r="L926" s="28"/>
      <c r="M926" s="28"/>
      <c r="N926" s="28"/>
      <c r="O926" s="28"/>
      <c r="P926" s="28"/>
      <c r="Q926" s="28"/>
      <c r="R926" s="28"/>
      <c r="S926" s="28"/>
      <c r="T926" s="28"/>
      <c r="U926" s="28"/>
      <c r="V926" s="28"/>
      <c r="W926" s="28"/>
      <c r="X926" s="28"/>
      <c r="Y926" s="28"/>
      <c r="Z926" s="28"/>
      <c r="AA926" s="28"/>
      <c r="AB926" s="28"/>
      <c r="AC926" s="28"/>
    </row>
    <row r="927" spans="1:29" ht="15.75">
      <c r="A927" s="50"/>
      <c r="B927" s="49"/>
      <c r="F927" s="31"/>
      <c r="H927" s="28"/>
      <c r="I927" s="31"/>
      <c r="J927" s="31"/>
      <c r="K927" s="31"/>
      <c r="L927" s="28"/>
      <c r="M927" s="28"/>
      <c r="N927" s="28"/>
      <c r="O927" s="28"/>
      <c r="P927" s="28"/>
      <c r="Q927" s="28"/>
      <c r="R927" s="28"/>
      <c r="S927" s="28"/>
      <c r="T927" s="28"/>
      <c r="U927" s="28"/>
      <c r="V927" s="28"/>
      <c r="W927" s="28"/>
      <c r="X927" s="28"/>
      <c r="Y927" s="28"/>
      <c r="Z927" s="28"/>
      <c r="AA927" s="28"/>
      <c r="AB927" s="28"/>
      <c r="AC927" s="28"/>
    </row>
    <row r="928" spans="1:29" ht="15.75">
      <c r="A928" s="50"/>
      <c r="B928" s="49"/>
      <c r="F928" s="31"/>
      <c r="H928" s="28"/>
      <c r="I928" s="31"/>
      <c r="J928" s="31"/>
      <c r="K928" s="31"/>
      <c r="L928" s="28"/>
      <c r="M928" s="28"/>
      <c r="N928" s="28"/>
      <c r="O928" s="28"/>
      <c r="P928" s="28"/>
      <c r="Q928" s="28"/>
      <c r="R928" s="28"/>
      <c r="S928" s="28"/>
      <c r="T928" s="28"/>
      <c r="U928" s="28"/>
      <c r="V928" s="28"/>
      <c r="W928" s="28"/>
      <c r="X928" s="28"/>
      <c r="Y928" s="28"/>
      <c r="Z928" s="28"/>
      <c r="AA928" s="28"/>
      <c r="AB928" s="28"/>
      <c r="AC928" s="28"/>
    </row>
    <row r="929" spans="1:29" ht="15.75">
      <c r="A929" s="50"/>
      <c r="B929" s="49"/>
      <c r="F929" s="31"/>
      <c r="H929" s="28"/>
      <c r="I929" s="31"/>
      <c r="J929" s="31"/>
      <c r="K929" s="31"/>
      <c r="L929" s="28"/>
      <c r="M929" s="28"/>
      <c r="N929" s="28"/>
      <c r="O929" s="28"/>
      <c r="P929" s="28"/>
      <c r="Q929" s="28"/>
      <c r="R929" s="28"/>
      <c r="S929" s="28"/>
      <c r="T929" s="28"/>
      <c r="U929" s="28"/>
      <c r="V929" s="28"/>
      <c r="W929" s="28"/>
      <c r="X929" s="28"/>
      <c r="Y929" s="28"/>
      <c r="Z929" s="28"/>
      <c r="AA929" s="28"/>
      <c r="AB929" s="28"/>
      <c r="AC929" s="28"/>
    </row>
    <row r="930" spans="1:29" ht="15.75">
      <c r="A930" s="50"/>
      <c r="B930" s="49"/>
      <c r="F930" s="31"/>
      <c r="H930" s="28"/>
      <c r="I930" s="31"/>
      <c r="J930" s="31"/>
      <c r="K930" s="31"/>
      <c r="L930" s="28"/>
      <c r="M930" s="28"/>
      <c r="N930" s="28"/>
      <c r="O930" s="28"/>
      <c r="P930" s="28"/>
      <c r="Q930" s="28"/>
      <c r="R930" s="28"/>
      <c r="S930" s="28"/>
      <c r="T930" s="28"/>
      <c r="U930" s="28"/>
      <c r="V930" s="28"/>
      <c r="W930" s="28"/>
      <c r="X930" s="28"/>
      <c r="Y930" s="28"/>
      <c r="Z930" s="28"/>
      <c r="AA930" s="28"/>
      <c r="AB930" s="28"/>
      <c r="AC930" s="28"/>
    </row>
    <row r="931" spans="1:29" ht="15.75">
      <c r="A931" s="50"/>
      <c r="B931" s="49"/>
      <c r="F931" s="31"/>
      <c r="H931" s="28"/>
      <c r="I931" s="31"/>
      <c r="J931" s="31"/>
      <c r="K931" s="31"/>
      <c r="L931" s="28"/>
      <c r="M931" s="28"/>
      <c r="N931" s="28"/>
      <c r="O931" s="28"/>
      <c r="P931" s="28"/>
      <c r="Q931" s="28"/>
      <c r="R931" s="28"/>
      <c r="S931" s="28"/>
      <c r="T931" s="28"/>
      <c r="U931" s="28"/>
      <c r="V931" s="28"/>
      <c r="W931" s="28"/>
      <c r="X931" s="28"/>
      <c r="Y931" s="28"/>
      <c r="Z931" s="28"/>
      <c r="AA931" s="28"/>
      <c r="AB931" s="28"/>
      <c r="AC931" s="28"/>
    </row>
    <row r="932" spans="1:29" ht="15.75">
      <c r="A932" s="50"/>
      <c r="B932" s="49"/>
      <c r="F932" s="31"/>
      <c r="H932" s="28"/>
      <c r="I932" s="31"/>
      <c r="J932" s="31"/>
      <c r="K932" s="31"/>
      <c r="L932" s="28"/>
      <c r="M932" s="28"/>
      <c r="N932" s="28"/>
      <c r="O932" s="28"/>
      <c r="P932" s="28"/>
      <c r="Q932" s="28"/>
      <c r="R932" s="28"/>
      <c r="S932" s="28"/>
      <c r="T932" s="28"/>
      <c r="U932" s="28"/>
      <c r="V932" s="28"/>
      <c r="W932" s="28"/>
      <c r="X932" s="28"/>
      <c r="Y932" s="28"/>
      <c r="Z932" s="28"/>
      <c r="AA932" s="28"/>
      <c r="AB932" s="28"/>
      <c r="AC932" s="28"/>
    </row>
    <row r="933" spans="1:29" ht="15.75">
      <c r="A933" s="50"/>
      <c r="B933" s="49"/>
      <c r="F933" s="31"/>
      <c r="H933" s="28"/>
      <c r="I933" s="31"/>
      <c r="J933" s="31"/>
      <c r="K933" s="31"/>
      <c r="L933" s="28"/>
      <c r="M933" s="28"/>
      <c r="N933" s="28"/>
      <c r="O933" s="28"/>
      <c r="P933" s="28"/>
      <c r="Q933" s="28"/>
      <c r="R933" s="28"/>
      <c r="S933" s="28"/>
      <c r="T933" s="28"/>
      <c r="U933" s="28"/>
      <c r="V933" s="28"/>
      <c r="W933" s="28"/>
      <c r="X933" s="28"/>
      <c r="Y933" s="28"/>
      <c r="Z933" s="28"/>
      <c r="AA933" s="28"/>
      <c r="AB933" s="28"/>
      <c r="AC933" s="28"/>
    </row>
    <row r="934" spans="1:29" ht="15.75">
      <c r="A934" s="50"/>
      <c r="B934" s="49"/>
      <c r="F934" s="31"/>
      <c r="H934" s="28"/>
      <c r="I934" s="31"/>
      <c r="J934" s="31"/>
      <c r="K934" s="31"/>
      <c r="L934" s="28"/>
      <c r="M934" s="28"/>
      <c r="N934" s="28"/>
      <c r="O934" s="28"/>
      <c r="P934" s="28"/>
      <c r="Q934" s="28"/>
      <c r="R934" s="28"/>
      <c r="S934" s="28"/>
      <c r="T934" s="28"/>
      <c r="U934" s="28"/>
      <c r="V934" s="28"/>
      <c r="W934" s="28"/>
      <c r="X934" s="28"/>
      <c r="Y934" s="28"/>
      <c r="Z934" s="28"/>
      <c r="AA934" s="28"/>
      <c r="AB934" s="28"/>
      <c r="AC934" s="28"/>
    </row>
    <row r="935" spans="1:29" ht="15.75">
      <c r="A935" s="50"/>
      <c r="B935" s="49"/>
      <c r="F935" s="31"/>
      <c r="H935" s="28"/>
      <c r="I935" s="31"/>
      <c r="J935" s="31"/>
      <c r="K935" s="31"/>
      <c r="L935" s="28"/>
      <c r="M935" s="28"/>
      <c r="N935" s="28"/>
      <c r="O935" s="28"/>
      <c r="P935" s="28"/>
      <c r="Q935" s="28"/>
      <c r="R935" s="28"/>
      <c r="S935" s="28"/>
      <c r="T935" s="28"/>
      <c r="U935" s="28"/>
      <c r="V935" s="28"/>
      <c r="W935" s="28"/>
      <c r="X935" s="28"/>
      <c r="Y935" s="28"/>
      <c r="Z935" s="28"/>
      <c r="AA935" s="28"/>
      <c r="AB935" s="28"/>
      <c r="AC935" s="28"/>
    </row>
    <row r="936" spans="1:29" ht="15.75">
      <c r="A936" s="50"/>
      <c r="B936" s="49"/>
      <c r="F936" s="31"/>
      <c r="H936" s="28"/>
      <c r="I936" s="31"/>
      <c r="J936" s="31"/>
      <c r="K936" s="31"/>
      <c r="L936" s="28"/>
      <c r="M936" s="28"/>
      <c r="N936" s="28"/>
      <c r="O936" s="28"/>
      <c r="P936" s="28"/>
      <c r="Q936" s="28"/>
      <c r="R936" s="28"/>
      <c r="S936" s="28"/>
      <c r="T936" s="28"/>
      <c r="U936" s="28"/>
      <c r="V936" s="28"/>
      <c r="W936" s="28"/>
      <c r="X936" s="28"/>
      <c r="Y936" s="28"/>
      <c r="Z936" s="28"/>
      <c r="AA936" s="28"/>
      <c r="AB936" s="28"/>
      <c r="AC936" s="28"/>
    </row>
    <row r="937" spans="1:29" ht="15.75">
      <c r="A937" s="50"/>
      <c r="B937" s="49"/>
      <c r="F937" s="31"/>
      <c r="H937" s="28"/>
      <c r="I937" s="31"/>
      <c r="J937" s="31"/>
      <c r="K937" s="31"/>
      <c r="L937" s="28"/>
      <c r="M937" s="28"/>
      <c r="N937" s="28"/>
      <c r="O937" s="28"/>
      <c r="P937" s="28"/>
      <c r="Q937" s="28"/>
      <c r="R937" s="28"/>
      <c r="S937" s="28"/>
      <c r="T937" s="28"/>
      <c r="U937" s="28"/>
      <c r="V937" s="28"/>
      <c r="W937" s="28"/>
      <c r="X937" s="28"/>
      <c r="Y937" s="28"/>
      <c r="Z937" s="28"/>
      <c r="AA937" s="28"/>
      <c r="AB937" s="28"/>
      <c r="AC937" s="28"/>
    </row>
    <row r="938" spans="1:29" ht="15.75">
      <c r="A938" s="50"/>
      <c r="B938" s="49"/>
      <c r="F938" s="31"/>
      <c r="H938" s="28"/>
      <c r="I938" s="31"/>
      <c r="J938" s="31"/>
      <c r="K938" s="31"/>
      <c r="L938" s="28"/>
      <c r="M938" s="28"/>
      <c r="N938" s="28"/>
      <c r="O938" s="28"/>
      <c r="P938" s="28"/>
      <c r="Q938" s="28"/>
      <c r="R938" s="28"/>
      <c r="S938" s="28"/>
      <c r="T938" s="28"/>
      <c r="U938" s="28"/>
      <c r="V938" s="28"/>
      <c r="W938" s="28"/>
      <c r="X938" s="28"/>
      <c r="Y938" s="28"/>
      <c r="Z938" s="28"/>
      <c r="AA938" s="28"/>
      <c r="AB938" s="28"/>
      <c r="AC938" s="28"/>
    </row>
    <row r="939" spans="1:29" ht="15.75">
      <c r="A939" s="50"/>
      <c r="B939" s="49"/>
      <c r="F939" s="31"/>
      <c r="H939" s="28"/>
      <c r="I939" s="31"/>
      <c r="J939" s="31"/>
      <c r="K939" s="31"/>
      <c r="L939" s="28"/>
      <c r="M939" s="28"/>
      <c r="N939" s="28"/>
      <c r="O939" s="28"/>
      <c r="P939" s="28"/>
      <c r="Q939" s="28"/>
      <c r="R939" s="28"/>
      <c r="S939" s="28"/>
      <c r="T939" s="28"/>
      <c r="U939" s="28"/>
      <c r="V939" s="28"/>
      <c r="W939" s="28"/>
      <c r="X939" s="28"/>
      <c r="Y939" s="28"/>
      <c r="Z939" s="28"/>
      <c r="AA939" s="28"/>
      <c r="AB939" s="28"/>
      <c r="AC939" s="28"/>
    </row>
    <row r="940" spans="1:29" ht="15.75">
      <c r="A940" s="50"/>
      <c r="B940" s="49"/>
      <c r="F940" s="31"/>
      <c r="H940" s="28"/>
      <c r="I940" s="31"/>
      <c r="J940" s="31"/>
      <c r="K940" s="31"/>
      <c r="L940" s="28"/>
      <c r="M940" s="28"/>
      <c r="N940" s="28"/>
      <c r="O940" s="28"/>
      <c r="P940" s="28"/>
      <c r="Q940" s="28"/>
      <c r="R940" s="28"/>
      <c r="S940" s="28"/>
      <c r="T940" s="28"/>
      <c r="U940" s="28"/>
      <c r="V940" s="28"/>
      <c r="W940" s="28"/>
      <c r="X940" s="28"/>
      <c r="Y940" s="28"/>
      <c r="Z940" s="28"/>
      <c r="AA940" s="28"/>
      <c r="AB940" s="28"/>
      <c r="AC940" s="28"/>
    </row>
    <row r="941" spans="1:29" ht="15.75">
      <c r="A941" s="50"/>
      <c r="B941" s="49"/>
      <c r="F941" s="31"/>
      <c r="H941" s="28"/>
      <c r="I941" s="31"/>
      <c r="J941" s="31"/>
      <c r="K941" s="31"/>
      <c r="L941" s="28"/>
      <c r="M941" s="28"/>
      <c r="N941" s="28"/>
      <c r="O941" s="28"/>
      <c r="P941" s="28"/>
      <c r="Q941" s="28"/>
      <c r="R941" s="28"/>
      <c r="S941" s="28"/>
      <c r="T941" s="28"/>
      <c r="U941" s="28"/>
      <c r="V941" s="28"/>
      <c r="W941" s="28"/>
      <c r="X941" s="28"/>
      <c r="Y941" s="28"/>
      <c r="Z941" s="28"/>
      <c r="AA941" s="28"/>
      <c r="AB941" s="28"/>
      <c r="AC941" s="28"/>
    </row>
    <row r="942" spans="1:29" ht="15.75">
      <c r="A942" s="50"/>
      <c r="B942" s="49"/>
      <c r="F942" s="31"/>
      <c r="H942" s="28"/>
      <c r="I942" s="31"/>
      <c r="J942" s="31"/>
      <c r="K942" s="31"/>
      <c r="L942" s="28"/>
      <c r="M942" s="28"/>
      <c r="N942" s="28"/>
      <c r="O942" s="28"/>
      <c r="P942" s="28"/>
      <c r="Q942" s="28"/>
      <c r="R942" s="28"/>
      <c r="S942" s="28"/>
      <c r="T942" s="28"/>
      <c r="U942" s="28"/>
      <c r="V942" s="28"/>
      <c r="W942" s="28"/>
      <c r="X942" s="28"/>
      <c r="Y942" s="28"/>
      <c r="Z942" s="28"/>
      <c r="AA942" s="28"/>
      <c r="AB942" s="28"/>
      <c r="AC942" s="28"/>
    </row>
    <row r="943" spans="1:29" ht="15.75">
      <c r="A943" s="50"/>
      <c r="B943" s="49"/>
      <c r="F943" s="31"/>
      <c r="H943" s="28"/>
      <c r="I943" s="31"/>
      <c r="J943" s="31"/>
      <c r="K943" s="31"/>
      <c r="L943" s="28"/>
      <c r="M943" s="28"/>
      <c r="N943" s="28"/>
      <c r="O943" s="28"/>
      <c r="P943" s="28"/>
      <c r="Q943" s="28"/>
      <c r="R943" s="28"/>
      <c r="S943" s="28"/>
      <c r="T943" s="28"/>
      <c r="U943" s="28"/>
      <c r="V943" s="28"/>
      <c r="W943" s="28"/>
      <c r="X943" s="28"/>
      <c r="Y943" s="28"/>
      <c r="Z943" s="28"/>
      <c r="AA943" s="28"/>
      <c r="AB943" s="28"/>
      <c r="AC943" s="28"/>
    </row>
    <row r="944" spans="1:29" ht="15.75">
      <c r="A944" s="50"/>
      <c r="B944" s="49"/>
      <c r="F944" s="31"/>
      <c r="H944" s="28"/>
      <c r="I944" s="31"/>
      <c r="J944" s="31"/>
      <c r="K944" s="31"/>
      <c r="L944" s="28"/>
      <c r="M944" s="28"/>
      <c r="N944" s="28"/>
      <c r="O944" s="28"/>
      <c r="P944" s="28"/>
      <c r="Q944" s="28"/>
      <c r="R944" s="28"/>
      <c r="S944" s="28"/>
      <c r="T944" s="28"/>
      <c r="U944" s="28"/>
      <c r="V944" s="28"/>
      <c r="W944" s="28"/>
      <c r="X944" s="28"/>
      <c r="Y944" s="28"/>
      <c r="Z944" s="28"/>
      <c r="AA944" s="28"/>
      <c r="AB944" s="28"/>
      <c r="AC944" s="28"/>
    </row>
    <row r="945" spans="1:29" ht="15.75">
      <c r="A945" s="50"/>
      <c r="B945" s="49"/>
      <c r="F945" s="31"/>
      <c r="H945" s="28"/>
      <c r="I945" s="31"/>
      <c r="J945" s="31"/>
      <c r="K945" s="31"/>
      <c r="L945" s="28"/>
      <c r="M945" s="28"/>
      <c r="N945" s="28"/>
      <c r="O945" s="28"/>
      <c r="P945" s="28"/>
      <c r="Q945" s="28"/>
      <c r="R945" s="28"/>
      <c r="S945" s="28"/>
      <c r="T945" s="28"/>
      <c r="U945" s="28"/>
      <c r="V945" s="28"/>
      <c r="W945" s="28"/>
      <c r="X945" s="28"/>
      <c r="Y945" s="28"/>
      <c r="Z945" s="28"/>
      <c r="AA945" s="28"/>
      <c r="AB945" s="28"/>
      <c r="AC945" s="28"/>
    </row>
    <row r="946" spans="1:29" ht="15.75">
      <c r="A946" s="50"/>
      <c r="B946" s="49"/>
      <c r="F946" s="31"/>
      <c r="H946" s="28"/>
      <c r="I946" s="31"/>
      <c r="J946" s="31"/>
      <c r="K946" s="31"/>
      <c r="L946" s="28"/>
      <c r="M946" s="28"/>
      <c r="N946" s="28"/>
      <c r="O946" s="28"/>
      <c r="P946" s="28"/>
      <c r="Q946" s="28"/>
      <c r="R946" s="28"/>
      <c r="S946" s="28"/>
      <c r="T946" s="28"/>
      <c r="U946" s="28"/>
      <c r="V946" s="28"/>
      <c r="W946" s="28"/>
      <c r="X946" s="28"/>
      <c r="Y946" s="28"/>
      <c r="Z946" s="28"/>
      <c r="AA946" s="28"/>
      <c r="AB946" s="28"/>
      <c r="AC946" s="28"/>
    </row>
    <row r="947" spans="1:29" ht="15.75">
      <c r="A947" s="50"/>
      <c r="B947" s="49"/>
      <c r="F947" s="31"/>
      <c r="H947" s="28"/>
      <c r="I947" s="31"/>
      <c r="J947" s="31"/>
      <c r="K947" s="31"/>
      <c r="L947" s="28"/>
      <c r="M947" s="28"/>
      <c r="N947" s="28"/>
      <c r="O947" s="28"/>
      <c r="P947" s="28"/>
      <c r="Q947" s="28"/>
      <c r="R947" s="28"/>
      <c r="S947" s="28"/>
      <c r="T947" s="28"/>
      <c r="U947" s="28"/>
      <c r="V947" s="28"/>
      <c r="W947" s="28"/>
      <c r="X947" s="28"/>
      <c r="Y947" s="28"/>
      <c r="Z947" s="28"/>
      <c r="AA947" s="28"/>
      <c r="AB947" s="28"/>
      <c r="AC947" s="28"/>
    </row>
    <row r="948" spans="1:29" ht="15.75">
      <c r="A948" s="50"/>
      <c r="B948" s="49"/>
      <c r="F948" s="31"/>
      <c r="H948" s="28"/>
      <c r="I948" s="31"/>
      <c r="J948" s="31"/>
      <c r="K948" s="31"/>
      <c r="L948" s="28"/>
      <c r="M948" s="28"/>
      <c r="N948" s="28"/>
      <c r="O948" s="28"/>
      <c r="P948" s="28"/>
      <c r="Q948" s="28"/>
      <c r="R948" s="28"/>
      <c r="S948" s="28"/>
      <c r="T948" s="28"/>
      <c r="U948" s="28"/>
      <c r="V948" s="28"/>
      <c r="W948" s="28"/>
      <c r="X948" s="28"/>
      <c r="Y948" s="28"/>
      <c r="Z948" s="28"/>
      <c r="AA948" s="28"/>
      <c r="AB948" s="28"/>
      <c r="AC948" s="28"/>
    </row>
    <row r="949" spans="1:29" ht="15.75">
      <c r="A949" s="50"/>
      <c r="B949" s="49"/>
      <c r="F949" s="31"/>
      <c r="H949" s="28"/>
      <c r="I949" s="31"/>
      <c r="J949" s="31"/>
      <c r="K949" s="31"/>
      <c r="L949" s="28"/>
      <c r="M949" s="28"/>
      <c r="N949" s="28"/>
      <c r="O949" s="28"/>
      <c r="P949" s="28"/>
      <c r="Q949" s="28"/>
      <c r="R949" s="28"/>
      <c r="S949" s="28"/>
      <c r="T949" s="28"/>
      <c r="U949" s="28"/>
      <c r="V949" s="28"/>
      <c r="W949" s="28"/>
      <c r="X949" s="28"/>
      <c r="Y949" s="28"/>
      <c r="Z949" s="28"/>
      <c r="AA949" s="28"/>
      <c r="AB949" s="28"/>
      <c r="AC949" s="28"/>
    </row>
    <row r="950" spans="1:29" ht="15.75">
      <c r="A950" s="50"/>
      <c r="B950" s="49"/>
      <c r="F950" s="31"/>
      <c r="H950" s="28"/>
      <c r="I950" s="31"/>
      <c r="J950" s="31"/>
      <c r="K950" s="31"/>
      <c r="L950" s="28"/>
      <c r="M950" s="28"/>
      <c r="N950" s="28"/>
      <c r="O950" s="28"/>
      <c r="P950" s="28"/>
      <c r="Q950" s="28"/>
      <c r="R950" s="28"/>
      <c r="S950" s="28"/>
      <c r="T950" s="28"/>
      <c r="U950" s="28"/>
      <c r="V950" s="28"/>
      <c r="W950" s="28"/>
      <c r="X950" s="28"/>
      <c r="Y950" s="28"/>
      <c r="Z950" s="28"/>
      <c r="AA950" s="28"/>
      <c r="AB950" s="28"/>
      <c r="AC950" s="28"/>
    </row>
    <row r="951" spans="1:29" ht="15.75">
      <c r="A951" s="50"/>
      <c r="B951" s="49"/>
      <c r="F951" s="31"/>
      <c r="H951" s="28"/>
      <c r="I951" s="31"/>
      <c r="J951" s="31"/>
      <c r="K951" s="31"/>
      <c r="L951" s="28"/>
      <c r="M951" s="28"/>
      <c r="N951" s="28"/>
      <c r="O951" s="28"/>
      <c r="P951" s="28"/>
      <c r="Q951" s="28"/>
      <c r="R951" s="28"/>
      <c r="S951" s="28"/>
      <c r="T951" s="28"/>
      <c r="U951" s="28"/>
      <c r="V951" s="28"/>
      <c r="W951" s="28"/>
      <c r="X951" s="28"/>
      <c r="Y951" s="28"/>
      <c r="Z951" s="28"/>
      <c r="AA951" s="28"/>
      <c r="AB951" s="28"/>
      <c r="AC951" s="28"/>
    </row>
    <row r="952" spans="1:29" ht="15.75">
      <c r="A952" s="50"/>
      <c r="B952" s="49"/>
      <c r="F952" s="31"/>
      <c r="H952" s="28"/>
      <c r="I952" s="31"/>
      <c r="J952" s="31"/>
      <c r="K952" s="31"/>
      <c r="L952" s="28"/>
      <c r="M952" s="28"/>
      <c r="N952" s="28"/>
      <c r="O952" s="28"/>
      <c r="P952" s="28"/>
      <c r="Q952" s="28"/>
      <c r="R952" s="28"/>
      <c r="S952" s="28"/>
      <c r="T952" s="28"/>
      <c r="U952" s="28"/>
      <c r="V952" s="28"/>
      <c r="W952" s="28"/>
      <c r="X952" s="28"/>
      <c r="Y952" s="28"/>
      <c r="Z952" s="28"/>
      <c r="AA952" s="28"/>
      <c r="AB952" s="28"/>
      <c r="AC952" s="28"/>
    </row>
    <row r="953" spans="1:29" ht="15.75">
      <c r="A953" s="50"/>
      <c r="B953" s="49"/>
      <c r="F953" s="31"/>
      <c r="H953" s="28"/>
      <c r="I953" s="31"/>
      <c r="J953" s="31"/>
      <c r="K953" s="31"/>
      <c r="L953" s="28"/>
      <c r="M953" s="28"/>
      <c r="N953" s="28"/>
      <c r="O953" s="28"/>
      <c r="P953" s="28"/>
      <c r="Q953" s="28"/>
      <c r="R953" s="28"/>
      <c r="S953" s="28"/>
      <c r="T953" s="28"/>
      <c r="U953" s="28"/>
      <c r="V953" s="28"/>
      <c r="W953" s="28"/>
      <c r="X953" s="28"/>
      <c r="Y953" s="28"/>
      <c r="Z953" s="28"/>
      <c r="AA953" s="28"/>
      <c r="AB953" s="28"/>
      <c r="AC953" s="28"/>
    </row>
    <row r="954" spans="1:29" ht="15.75">
      <c r="A954" s="50"/>
      <c r="B954" s="49"/>
      <c r="F954" s="31"/>
      <c r="H954" s="28"/>
      <c r="I954" s="31"/>
      <c r="J954" s="31"/>
      <c r="K954" s="31"/>
      <c r="L954" s="28"/>
      <c r="M954" s="28"/>
      <c r="N954" s="28"/>
      <c r="O954" s="28"/>
      <c r="P954" s="28"/>
      <c r="Q954" s="28"/>
      <c r="R954" s="28"/>
      <c r="S954" s="28"/>
      <c r="T954" s="28"/>
      <c r="U954" s="28"/>
      <c r="V954" s="28"/>
      <c r="W954" s="28"/>
      <c r="X954" s="28"/>
      <c r="Y954" s="28"/>
      <c r="Z954" s="28"/>
      <c r="AA954" s="28"/>
      <c r="AB954" s="28"/>
      <c r="AC954" s="28"/>
    </row>
    <row r="955" spans="1:29" ht="15.75">
      <c r="A955" s="50"/>
      <c r="B955" s="49"/>
      <c r="F955" s="31"/>
      <c r="H955" s="28"/>
      <c r="I955" s="31"/>
      <c r="J955" s="31"/>
      <c r="K955" s="31"/>
      <c r="L955" s="28"/>
      <c r="M955" s="28"/>
      <c r="N955" s="28"/>
      <c r="O955" s="28"/>
      <c r="P955" s="28"/>
      <c r="Q955" s="28"/>
      <c r="R955" s="28"/>
      <c r="S955" s="28"/>
      <c r="T955" s="28"/>
      <c r="U955" s="28"/>
      <c r="V955" s="28"/>
      <c r="W955" s="28"/>
      <c r="X955" s="28"/>
      <c r="Y955" s="28"/>
      <c r="Z955" s="28"/>
      <c r="AA955" s="28"/>
      <c r="AB955" s="28"/>
      <c r="AC955" s="28"/>
    </row>
    <row r="956" spans="1:29" ht="15.75">
      <c r="A956" s="50"/>
      <c r="B956" s="49"/>
      <c r="F956" s="31"/>
      <c r="H956" s="28"/>
      <c r="I956" s="31"/>
      <c r="J956" s="31"/>
      <c r="K956" s="31"/>
      <c r="L956" s="28"/>
      <c r="M956" s="28"/>
      <c r="N956" s="28"/>
      <c r="O956" s="28"/>
      <c r="P956" s="28"/>
      <c r="Q956" s="28"/>
      <c r="R956" s="28"/>
      <c r="S956" s="28"/>
      <c r="T956" s="28"/>
      <c r="U956" s="28"/>
      <c r="V956" s="28"/>
      <c r="W956" s="28"/>
      <c r="X956" s="28"/>
      <c r="Y956" s="28"/>
      <c r="Z956" s="28"/>
      <c r="AA956" s="28"/>
      <c r="AB956" s="28"/>
      <c r="AC956" s="28"/>
    </row>
    <row r="957" spans="1:29" ht="15.75">
      <c r="A957" s="50"/>
      <c r="B957" s="49"/>
      <c r="F957" s="31"/>
      <c r="H957" s="28"/>
      <c r="I957" s="31"/>
      <c r="J957" s="31"/>
      <c r="K957" s="31"/>
      <c r="L957" s="28"/>
      <c r="M957" s="28"/>
      <c r="N957" s="28"/>
      <c r="O957" s="28"/>
      <c r="P957" s="28"/>
      <c r="Q957" s="28"/>
      <c r="R957" s="28"/>
      <c r="S957" s="28"/>
      <c r="T957" s="28"/>
      <c r="U957" s="28"/>
      <c r="V957" s="28"/>
      <c r="W957" s="28"/>
      <c r="X957" s="28"/>
      <c r="Y957" s="28"/>
      <c r="Z957" s="28"/>
      <c r="AA957" s="28"/>
      <c r="AB957" s="28"/>
      <c r="AC957" s="28"/>
    </row>
    <row r="958" spans="1:29" ht="15.75">
      <c r="A958" s="50"/>
      <c r="B958" s="49"/>
      <c r="F958" s="31"/>
      <c r="H958" s="28"/>
      <c r="I958" s="31"/>
      <c r="J958" s="31"/>
      <c r="K958" s="31"/>
      <c r="L958" s="28"/>
      <c r="M958" s="28"/>
      <c r="N958" s="28"/>
      <c r="O958" s="28"/>
      <c r="P958" s="28"/>
      <c r="Q958" s="28"/>
      <c r="R958" s="28"/>
      <c r="S958" s="28"/>
      <c r="T958" s="28"/>
      <c r="U958" s="28"/>
      <c r="V958" s="28"/>
      <c r="W958" s="28"/>
      <c r="X958" s="28"/>
      <c r="Y958" s="28"/>
      <c r="Z958" s="28"/>
      <c r="AA958" s="28"/>
      <c r="AB958" s="28"/>
      <c r="AC958" s="28"/>
    </row>
    <row r="959" spans="1:29" ht="15.75">
      <c r="A959" s="50"/>
      <c r="B959" s="49"/>
      <c r="F959" s="31"/>
      <c r="H959" s="28"/>
      <c r="I959" s="31"/>
      <c r="J959" s="31"/>
      <c r="K959" s="31"/>
      <c r="L959" s="28"/>
      <c r="M959" s="28"/>
      <c r="N959" s="28"/>
      <c r="O959" s="28"/>
      <c r="P959" s="28"/>
      <c r="Q959" s="28"/>
      <c r="R959" s="28"/>
      <c r="S959" s="28"/>
      <c r="T959" s="28"/>
      <c r="U959" s="28"/>
      <c r="V959" s="28"/>
      <c r="W959" s="28"/>
      <c r="X959" s="28"/>
      <c r="Y959" s="28"/>
      <c r="Z959" s="28"/>
      <c r="AA959" s="28"/>
      <c r="AB959" s="28"/>
      <c r="AC959" s="28"/>
    </row>
    <row r="960" spans="1:29" ht="15.75">
      <c r="A960" s="50"/>
      <c r="B960" s="49"/>
      <c r="F960" s="31"/>
      <c r="H960" s="28"/>
      <c r="I960" s="31"/>
      <c r="J960" s="31"/>
      <c r="K960" s="31"/>
      <c r="L960" s="28"/>
      <c r="M960" s="28"/>
      <c r="N960" s="28"/>
      <c r="O960" s="28"/>
      <c r="P960" s="28"/>
      <c r="Q960" s="28"/>
      <c r="R960" s="28"/>
      <c r="S960" s="28"/>
      <c r="T960" s="28"/>
      <c r="U960" s="28"/>
      <c r="V960" s="28"/>
      <c r="W960" s="28"/>
      <c r="X960" s="28"/>
      <c r="Y960" s="28"/>
      <c r="Z960" s="28"/>
      <c r="AA960" s="28"/>
      <c r="AB960" s="28"/>
      <c r="AC960" s="28"/>
    </row>
    <row r="961" spans="1:29" ht="15.75">
      <c r="A961" s="50"/>
      <c r="B961" s="49"/>
      <c r="F961" s="31"/>
      <c r="H961" s="28"/>
      <c r="I961" s="31"/>
      <c r="J961" s="31"/>
      <c r="K961" s="31"/>
      <c r="L961" s="28"/>
      <c r="M961" s="28"/>
      <c r="N961" s="28"/>
      <c r="O961" s="28"/>
      <c r="P961" s="28"/>
      <c r="Q961" s="28"/>
      <c r="R961" s="28"/>
      <c r="S961" s="28"/>
      <c r="T961" s="28"/>
      <c r="U961" s="28"/>
      <c r="V961" s="28"/>
      <c r="W961" s="28"/>
      <c r="X961" s="28"/>
      <c r="Y961" s="28"/>
      <c r="Z961" s="28"/>
      <c r="AA961" s="28"/>
      <c r="AB961" s="28"/>
      <c r="AC961" s="28"/>
    </row>
    <row r="962" spans="1:29" ht="15.75">
      <c r="A962" s="50"/>
      <c r="B962" s="49"/>
      <c r="F962" s="31"/>
      <c r="H962" s="28"/>
      <c r="I962" s="31"/>
      <c r="J962" s="31"/>
      <c r="K962" s="31"/>
      <c r="L962" s="28"/>
      <c r="M962" s="28"/>
      <c r="N962" s="28"/>
      <c r="O962" s="28"/>
      <c r="P962" s="28"/>
      <c r="Q962" s="28"/>
      <c r="R962" s="28"/>
      <c r="S962" s="28"/>
      <c r="T962" s="28"/>
      <c r="U962" s="28"/>
      <c r="V962" s="28"/>
      <c r="W962" s="28"/>
      <c r="X962" s="28"/>
      <c r="Y962" s="28"/>
      <c r="Z962" s="28"/>
      <c r="AA962" s="28"/>
      <c r="AB962" s="28"/>
      <c r="AC962" s="28"/>
    </row>
    <row r="963" spans="1:29" ht="15.75">
      <c r="A963" s="50"/>
      <c r="B963" s="49"/>
      <c r="F963" s="31"/>
      <c r="H963" s="28"/>
      <c r="I963" s="31"/>
      <c r="J963" s="31"/>
      <c r="K963" s="31"/>
      <c r="L963" s="28"/>
      <c r="M963" s="28"/>
      <c r="N963" s="28"/>
      <c r="O963" s="28"/>
      <c r="P963" s="28"/>
      <c r="Q963" s="28"/>
      <c r="R963" s="28"/>
      <c r="S963" s="28"/>
      <c r="T963" s="28"/>
      <c r="U963" s="28"/>
      <c r="V963" s="28"/>
      <c r="W963" s="28"/>
      <c r="X963" s="28"/>
      <c r="Y963" s="28"/>
      <c r="Z963" s="28"/>
      <c r="AA963" s="28"/>
      <c r="AB963" s="28"/>
      <c r="AC963" s="28"/>
    </row>
    <row r="964" spans="1:29" ht="15.75">
      <c r="A964" s="50"/>
      <c r="B964" s="49"/>
      <c r="F964" s="31"/>
      <c r="H964" s="28"/>
      <c r="I964" s="31"/>
      <c r="J964" s="31"/>
      <c r="K964" s="31"/>
      <c r="L964" s="28"/>
      <c r="M964" s="28"/>
      <c r="N964" s="28"/>
      <c r="O964" s="28"/>
      <c r="P964" s="28"/>
      <c r="Q964" s="28"/>
      <c r="R964" s="28"/>
      <c r="S964" s="28"/>
      <c r="T964" s="28"/>
      <c r="U964" s="28"/>
      <c r="V964" s="28"/>
      <c r="W964" s="28"/>
      <c r="X964" s="28"/>
      <c r="Y964" s="28"/>
      <c r="Z964" s="28"/>
      <c r="AA964" s="28"/>
      <c r="AB964" s="28"/>
      <c r="AC964" s="28"/>
    </row>
    <row r="965" spans="1:29" ht="15.75">
      <c r="A965" s="50"/>
      <c r="B965" s="49"/>
      <c r="F965" s="31"/>
      <c r="H965" s="28"/>
      <c r="I965" s="31"/>
      <c r="J965" s="31"/>
      <c r="K965" s="31"/>
      <c r="L965" s="28"/>
      <c r="M965" s="28"/>
      <c r="N965" s="28"/>
      <c r="O965" s="28"/>
      <c r="P965" s="28"/>
      <c r="Q965" s="28"/>
      <c r="R965" s="28"/>
      <c r="S965" s="28"/>
      <c r="T965" s="28"/>
      <c r="U965" s="28"/>
      <c r="V965" s="28"/>
      <c r="W965" s="28"/>
      <c r="X965" s="28"/>
      <c r="Y965" s="28"/>
      <c r="Z965" s="28"/>
      <c r="AA965" s="28"/>
      <c r="AB965" s="28"/>
      <c r="AC965" s="28"/>
    </row>
    <row r="966" spans="1:29" ht="15.75">
      <c r="A966" s="50"/>
      <c r="B966" s="49"/>
      <c r="F966" s="31"/>
      <c r="H966" s="28"/>
      <c r="I966" s="31"/>
      <c r="J966" s="31"/>
      <c r="K966" s="31"/>
      <c r="L966" s="28"/>
      <c r="M966" s="28"/>
      <c r="N966" s="28"/>
      <c r="O966" s="28"/>
      <c r="P966" s="28"/>
      <c r="Q966" s="28"/>
      <c r="R966" s="28"/>
      <c r="S966" s="28"/>
      <c r="T966" s="28"/>
      <c r="U966" s="28"/>
      <c r="V966" s="28"/>
      <c r="W966" s="28"/>
      <c r="X966" s="28"/>
      <c r="Y966" s="28"/>
      <c r="Z966" s="28"/>
      <c r="AA966" s="28"/>
      <c r="AB966" s="28"/>
      <c r="AC966" s="28"/>
    </row>
    <row r="967" spans="1:29" ht="15.75">
      <c r="A967" s="50"/>
      <c r="B967" s="49"/>
      <c r="F967" s="31"/>
      <c r="H967" s="28"/>
      <c r="I967" s="31"/>
      <c r="J967" s="31"/>
      <c r="K967" s="31"/>
      <c r="L967" s="28"/>
      <c r="M967" s="28"/>
      <c r="N967" s="28"/>
      <c r="O967" s="28"/>
      <c r="P967" s="28"/>
      <c r="Q967" s="28"/>
      <c r="R967" s="28"/>
      <c r="S967" s="28"/>
      <c r="T967" s="28"/>
      <c r="U967" s="28"/>
      <c r="V967" s="28"/>
      <c r="W967" s="28"/>
      <c r="X967" s="28"/>
      <c r="Y967" s="28"/>
      <c r="Z967" s="28"/>
      <c r="AA967" s="28"/>
      <c r="AB967" s="28"/>
      <c r="AC967" s="28"/>
    </row>
    <row r="968" spans="1:29" ht="15.75">
      <c r="A968" s="50"/>
      <c r="B968" s="49"/>
      <c r="F968" s="31"/>
      <c r="H968" s="28"/>
      <c r="I968" s="31"/>
      <c r="J968" s="31"/>
      <c r="K968" s="31"/>
      <c r="L968" s="28"/>
      <c r="M968" s="28"/>
      <c r="N968" s="28"/>
      <c r="O968" s="28"/>
      <c r="P968" s="28"/>
      <c r="Q968" s="28"/>
      <c r="R968" s="28"/>
      <c r="S968" s="28"/>
      <c r="T968" s="28"/>
      <c r="U968" s="28"/>
      <c r="V968" s="28"/>
      <c r="W968" s="28"/>
      <c r="X968" s="28"/>
      <c r="Y968" s="28"/>
      <c r="Z968" s="28"/>
      <c r="AA968" s="28"/>
      <c r="AB968" s="28"/>
      <c r="AC968" s="28"/>
    </row>
    <row r="969" spans="1:29" ht="15.75">
      <c r="A969" s="50"/>
      <c r="B969" s="49"/>
      <c r="F969" s="31"/>
      <c r="H969" s="28"/>
      <c r="I969" s="31"/>
      <c r="J969" s="31"/>
      <c r="K969" s="31"/>
      <c r="L969" s="28"/>
      <c r="M969" s="28"/>
      <c r="N969" s="28"/>
      <c r="O969" s="28"/>
      <c r="P969" s="28"/>
      <c r="Q969" s="28"/>
      <c r="R969" s="28"/>
      <c r="S969" s="28"/>
      <c r="T969" s="28"/>
      <c r="U969" s="28"/>
      <c r="V969" s="28"/>
      <c r="W969" s="28"/>
      <c r="X969" s="28"/>
      <c r="Y969" s="28"/>
      <c r="Z969" s="28"/>
      <c r="AA969" s="28"/>
      <c r="AB969" s="28"/>
      <c r="AC969" s="28"/>
    </row>
    <row r="970" spans="1:29" ht="15.75">
      <c r="A970" s="50"/>
      <c r="B970" s="49"/>
      <c r="F970" s="31"/>
      <c r="H970" s="28"/>
      <c r="I970" s="31"/>
      <c r="J970" s="31"/>
      <c r="K970" s="31"/>
      <c r="L970" s="28"/>
      <c r="M970" s="28"/>
      <c r="N970" s="28"/>
      <c r="O970" s="28"/>
      <c r="P970" s="28"/>
      <c r="Q970" s="28"/>
      <c r="R970" s="28"/>
      <c r="S970" s="28"/>
      <c r="T970" s="28"/>
      <c r="U970" s="28"/>
      <c r="V970" s="28"/>
      <c r="W970" s="28"/>
      <c r="X970" s="28"/>
      <c r="Y970" s="28"/>
      <c r="Z970" s="28"/>
      <c r="AA970" s="28"/>
      <c r="AB970" s="28"/>
      <c r="AC970" s="28"/>
    </row>
    <row r="971" spans="1:29" ht="15.75">
      <c r="A971" s="50"/>
      <c r="B971" s="49"/>
      <c r="F971" s="31"/>
      <c r="H971" s="28"/>
      <c r="I971" s="31"/>
      <c r="J971" s="31"/>
      <c r="K971" s="31"/>
      <c r="L971" s="28"/>
      <c r="M971" s="28"/>
      <c r="N971" s="28"/>
      <c r="O971" s="28"/>
      <c r="P971" s="28"/>
      <c r="Q971" s="28"/>
      <c r="R971" s="28"/>
      <c r="S971" s="28"/>
      <c r="T971" s="28"/>
      <c r="U971" s="28"/>
      <c r="V971" s="28"/>
      <c r="W971" s="28"/>
      <c r="X971" s="28"/>
      <c r="Y971" s="28"/>
      <c r="Z971" s="28"/>
      <c r="AA971" s="28"/>
      <c r="AB971" s="28"/>
      <c r="AC971" s="28"/>
    </row>
    <row r="972" spans="1:29" ht="15.75">
      <c r="A972" s="50"/>
      <c r="B972" s="49"/>
      <c r="F972" s="31"/>
      <c r="H972" s="28"/>
      <c r="I972" s="31"/>
      <c r="J972" s="31"/>
      <c r="K972" s="31"/>
      <c r="L972" s="28"/>
      <c r="M972" s="28"/>
      <c r="N972" s="28"/>
      <c r="O972" s="28"/>
      <c r="P972" s="28"/>
      <c r="Q972" s="28"/>
      <c r="R972" s="28"/>
      <c r="S972" s="28"/>
      <c r="T972" s="28"/>
      <c r="U972" s="28"/>
      <c r="V972" s="28"/>
      <c r="W972" s="28"/>
      <c r="X972" s="28"/>
      <c r="Y972" s="28"/>
      <c r="Z972" s="28"/>
      <c r="AA972" s="28"/>
      <c r="AB972" s="28"/>
      <c r="AC972" s="28"/>
    </row>
    <row r="973" spans="1:29" ht="15.75">
      <c r="A973" s="50"/>
      <c r="B973" s="49"/>
      <c r="F973" s="31"/>
      <c r="H973" s="28"/>
      <c r="I973" s="31"/>
      <c r="J973" s="31"/>
      <c r="K973" s="31"/>
      <c r="L973" s="28"/>
      <c r="M973" s="28"/>
      <c r="N973" s="28"/>
      <c r="O973" s="28"/>
      <c r="P973" s="28"/>
      <c r="Q973" s="28"/>
      <c r="R973" s="28"/>
      <c r="S973" s="28"/>
      <c r="T973" s="28"/>
      <c r="U973" s="28"/>
      <c r="V973" s="28"/>
      <c r="W973" s="28"/>
      <c r="X973" s="28"/>
      <c r="Y973" s="28"/>
      <c r="Z973" s="28"/>
      <c r="AA973" s="28"/>
      <c r="AB973" s="28"/>
      <c r="AC973" s="28"/>
    </row>
    <row r="974" spans="1:29" ht="15.75">
      <c r="A974" s="50"/>
      <c r="B974" s="49"/>
      <c r="F974" s="31"/>
      <c r="H974" s="28"/>
      <c r="I974" s="31"/>
      <c r="J974" s="31"/>
      <c r="K974" s="31"/>
      <c r="L974" s="28"/>
      <c r="M974" s="28"/>
      <c r="N974" s="28"/>
      <c r="O974" s="28"/>
      <c r="P974" s="28"/>
      <c r="Q974" s="28"/>
      <c r="R974" s="28"/>
      <c r="S974" s="28"/>
      <c r="T974" s="28"/>
      <c r="U974" s="28"/>
      <c r="V974" s="28"/>
      <c r="W974" s="28"/>
      <c r="X974" s="28"/>
      <c r="Y974" s="28"/>
      <c r="Z974" s="28"/>
      <c r="AA974" s="28"/>
      <c r="AB974" s="28"/>
      <c r="AC974" s="28"/>
    </row>
    <row r="975" spans="1:29" ht="15.75">
      <c r="A975" s="50"/>
      <c r="B975" s="49"/>
      <c r="F975" s="31"/>
      <c r="H975" s="28"/>
      <c r="I975" s="31"/>
      <c r="J975" s="31"/>
      <c r="K975" s="31"/>
      <c r="L975" s="28"/>
      <c r="M975" s="28"/>
      <c r="N975" s="28"/>
      <c r="O975" s="28"/>
      <c r="P975" s="28"/>
      <c r="Q975" s="28"/>
      <c r="R975" s="28"/>
      <c r="S975" s="28"/>
      <c r="T975" s="28"/>
      <c r="U975" s="28"/>
      <c r="V975" s="28"/>
      <c r="W975" s="28"/>
      <c r="X975" s="28"/>
      <c r="Y975" s="28"/>
      <c r="Z975" s="28"/>
      <c r="AA975" s="28"/>
      <c r="AB975" s="28"/>
      <c r="AC975" s="28"/>
    </row>
    <row r="976" spans="1:29" ht="15.75">
      <c r="A976" s="50"/>
      <c r="B976" s="49"/>
      <c r="F976" s="31"/>
      <c r="H976" s="28"/>
      <c r="I976" s="31"/>
      <c r="J976" s="31"/>
      <c r="K976" s="31"/>
      <c r="L976" s="28"/>
      <c r="M976" s="28"/>
      <c r="N976" s="28"/>
      <c r="O976" s="28"/>
      <c r="P976" s="28"/>
      <c r="Q976" s="28"/>
      <c r="R976" s="28"/>
      <c r="S976" s="28"/>
      <c r="T976" s="28"/>
      <c r="U976" s="28"/>
      <c r="V976" s="28"/>
      <c r="W976" s="28"/>
      <c r="X976" s="28"/>
      <c r="Y976" s="28"/>
      <c r="Z976" s="28"/>
      <c r="AA976" s="28"/>
      <c r="AB976" s="28"/>
      <c r="AC976" s="28"/>
    </row>
    <row r="977" spans="1:29" ht="15.75">
      <c r="A977" s="50"/>
      <c r="B977" s="49"/>
      <c r="F977" s="31"/>
      <c r="H977" s="28"/>
      <c r="I977" s="31"/>
      <c r="J977" s="31"/>
      <c r="K977" s="31"/>
      <c r="L977" s="28"/>
      <c r="M977" s="28"/>
      <c r="N977" s="28"/>
      <c r="O977" s="28"/>
      <c r="P977" s="28"/>
      <c r="Q977" s="28"/>
      <c r="R977" s="28"/>
      <c r="S977" s="28"/>
      <c r="T977" s="28"/>
      <c r="U977" s="28"/>
      <c r="V977" s="28"/>
      <c r="W977" s="28"/>
      <c r="X977" s="28"/>
      <c r="Y977" s="28"/>
      <c r="Z977" s="28"/>
      <c r="AA977" s="28"/>
      <c r="AB977" s="28"/>
      <c r="AC977" s="28"/>
    </row>
    <row r="978" spans="1:29" ht="15.75">
      <c r="A978" s="50"/>
      <c r="B978" s="49"/>
      <c r="F978" s="31"/>
      <c r="H978" s="28"/>
      <c r="I978" s="31"/>
      <c r="J978" s="31"/>
      <c r="K978" s="31"/>
      <c r="L978" s="28"/>
      <c r="M978" s="28"/>
      <c r="N978" s="28"/>
      <c r="O978" s="28"/>
      <c r="P978" s="28"/>
      <c r="Q978" s="28"/>
      <c r="R978" s="28"/>
      <c r="S978" s="28"/>
      <c r="T978" s="28"/>
      <c r="U978" s="28"/>
      <c r="V978" s="28"/>
      <c r="W978" s="28"/>
      <c r="X978" s="28"/>
      <c r="Y978" s="28"/>
      <c r="Z978" s="28"/>
      <c r="AA978" s="28"/>
      <c r="AB978" s="28"/>
      <c r="AC978" s="28"/>
    </row>
    <row r="979" spans="1:29" ht="15.75">
      <c r="A979" s="50"/>
      <c r="B979" s="49"/>
      <c r="F979" s="31"/>
      <c r="H979" s="28"/>
      <c r="I979" s="31"/>
      <c r="J979" s="31"/>
      <c r="K979" s="31"/>
      <c r="L979" s="28"/>
      <c r="M979" s="28"/>
      <c r="N979" s="28"/>
      <c r="O979" s="28"/>
      <c r="P979" s="28"/>
      <c r="Q979" s="28"/>
      <c r="R979" s="28"/>
      <c r="S979" s="28"/>
      <c r="T979" s="28"/>
      <c r="U979" s="28"/>
      <c r="V979" s="28"/>
      <c r="W979" s="28"/>
      <c r="X979" s="28"/>
      <c r="Y979" s="28"/>
      <c r="Z979" s="28"/>
      <c r="AA979" s="28"/>
      <c r="AB979" s="28"/>
      <c r="AC979" s="28"/>
    </row>
    <row r="980" spans="1:29" ht="15.75">
      <c r="A980" s="50"/>
      <c r="B980" s="49"/>
      <c r="F980" s="31"/>
      <c r="H980" s="28"/>
      <c r="I980" s="31"/>
      <c r="J980" s="31"/>
      <c r="K980" s="31"/>
      <c r="L980" s="28"/>
      <c r="M980" s="28"/>
      <c r="N980" s="28"/>
      <c r="O980" s="28"/>
      <c r="P980" s="28"/>
      <c r="Q980" s="28"/>
      <c r="R980" s="28"/>
      <c r="S980" s="28"/>
      <c r="T980" s="28"/>
      <c r="U980" s="28"/>
      <c r="V980" s="28"/>
      <c r="W980" s="28"/>
      <c r="X980" s="28"/>
      <c r="Y980" s="28"/>
      <c r="Z980" s="28"/>
      <c r="AA980" s="28"/>
      <c r="AB980" s="28"/>
      <c r="AC980" s="28"/>
    </row>
    <row r="981" spans="1:29" ht="15.75">
      <c r="A981" s="50"/>
      <c r="B981" s="49"/>
      <c r="F981" s="31"/>
      <c r="H981" s="28"/>
      <c r="I981" s="31"/>
      <c r="J981" s="31"/>
      <c r="K981" s="31"/>
      <c r="L981" s="28"/>
      <c r="M981" s="28"/>
      <c r="N981" s="28"/>
      <c r="O981" s="28"/>
      <c r="P981" s="28"/>
      <c r="Q981" s="28"/>
      <c r="R981" s="28"/>
      <c r="S981" s="28"/>
      <c r="T981" s="28"/>
      <c r="U981" s="28"/>
      <c r="V981" s="28"/>
      <c r="W981" s="28"/>
      <c r="X981" s="28"/>
      <c r="Y981" s="28"/>
      <c r="Z981" s="28"/>
      <c r="AA981" s="28"/>
      <c r="AB981" s="28"/>
      <c r="AC981" s="28"/>
    </row>
    <row r="982" spans="1:29" ht="15.75">
      <c r="A982" s="50"/>
      <c r="B982" s="49"/>
      <c r="F982" s="31"/>
      <c r="H982" s="28"/>
      <c r="I982" s="31"/>
      <c r="J982" s="31"/>
      <c r="K982" s="31"/>
      <c r="L982" s="28"/>
      <c r="M982" s="28"/>
      <c r="N982" s="28"/>
      <c r="O982" s="28"/>
      <c r="P982" s="28"/>
      <c r="Q982" s="28"/>
      <c r="R982" s="28"/>
      <c r="S982" s="28"/>
      <c r="T982" s="28"/>
      <c r="U982" s="28"/>
      <c r="V982" s="28"/>
      <c r="W982" s="28"/>
      <c r="X982" s="28"/>
      <c r="Y982" s="28"/>
      <c r="Z982" s="28"/>
      <c r="AA982" s="28"/>
      <c r="AB982" s="28"/>
      <c r="AC982" s="28"/>
    </row>
    <row r="983" spans="1:29" ht="15.75">
      <c r="A983" s="50"/>
      <c r="B983" s="49"/>
      <c r="F983" s="31"/>
      <c r="H983" s="28"/>
      <c r="I983" s="31"/>
      <c r="J983" s="31"/>
      <c r="K983" s="31"/>
      <c r="L983" s="28"/>
      <c r="M983" s="28"/>
      <c r="N983" s="28"/>
      <c r="O983" s="28"/>
      <c r="P983" s="28"/>
      <c r="Q983" s="28"/>
      <c r="R983" s="28"/>
      <c r="S983" s="28"/>
      <c r="T983" s="28"/>
      <c r="U983" s="28"/>
      <c r="V983" s="28"/>
      <c r="W983" s="28"/>
      <c r="X983" s="28"/>
      <c r="Y983" s="28"/>
      <c r="Z983" s="28"/>
      <c r="AA983" s="28"/>
      <c r="AB983" s="28"/>
      <c r="AC983" s="28"/>
    </row>
    <row r="984" spans="1:29" ht="15.75">
      <c r="A984" s="50"/>
      <c r="B984" s="49"/>
      <c r="F984" s="31"/>
      <c r="H984" s="28"/>
      <c r="I984" s="31"/>
      <c r="J984" s="31"/>
      <c r="K984" s="31"/>
      <c r="L984" s="28"/>
      <c r="M984" s="28"/>
      <c r="N984" s="28"/>
      <c r="O984" s="28"/>
      <c r="P984" s="28"/>
      <c r="Q984" s="28"/>
      <c r="R984" s="28"/>
      <c r="S984" s="28"/>
      <c r="T984" s="28"/>
      <c r="U984" s="28"/>
      <c r="V984" s="28"/>
      <c r="W984" s="28"/>
      <c r="X984" s="28"/>
      <c r="Y984" s="28"/>
      <c r="Z984" s="28"/>
      <c r="AA984" s="28"/>
      <c r="AB984" s="28"/>
      <c r="AC984" s="28"/>
    </row>
    <row r="985" spans="1:29" ht="15.75">
      <c r="A985" s="50"/>
      <c r="B985" s="49"/>
      <c r="F985" s="31"/>
      <c r="H985" s="28"/>
      <c r="I985" s="31"/>
      <c r="J985" s="31"/>
      <c r="K985" s="31"/>
      <c r="L985" s="28"/>
      <c r="M985" s="28"/>
      <c r="N985" s="28"/>
      <c r="O985" s="28"/>
      <c r="P985" s="28"/>
      <c r="Q985" s="28"/>
      <c r="R985" s="28"/>
      <c r="S985" s="28"/>
      <c r="T985" s="28"/>
      <c r="U985" s="28"/>
      <c r="V985" s="28"/>
      <c r="W985" s="28"/>
      <c r="X985" s="28"/>
      <c r="Y985" s="28"/>
      <c r="Z985" s="28"/>
      <c r="AA985" s="28"/>
      <c r="AB985" s="28"/>
      <c r="AC985" s="28"/>
    </row>
    <row r="986" spans="1:29" ht="15.75">
      <c r="A986" s="50"/>
      <c r="B986" s="49"/>
      <c r="F986" s="31"/>
      <c r="H986" s="28"/>
      <c r="I986" s="31"/>
      <c r="J986" s="31"/>
      <c r="K986" s="31"/>
      <c r="L986" s="28"/>
      <c r="M986" s="28"/>
      <c r="N986" s="28"/>
      <c r="O986" s="28"/>
      <c r="P986" s="28"/>
      <c r="Q986" s="28"/>
      <c r="R986" s="28"/>
      <c r="S986" s="28"/>
      <c r="T986" s="28"/>
      <c r="U986" s="28"/>
      <c r="V986" s="28"/>
      <c r="W986" s="28"/>
      <c r="X986" s="28"/>
      <c r="Y986" s="28"/>
      <c r="Z986" s="28"/>
      <c r="AA986" s="28"/>
      <c r="AB986" s="28"/>
      <c r="AC986" s="28"/>
    </row>
    <row r="987" spans="1:29" ht="15.75">
      <c r="A987" s="50"/>
      <c r="B987" s="49"/>
      <c r="F987" s="31"/>
      <c r="H987" s="28"/>
      <c r="I987" s="31"/>
      <c r="J987" s="31"/>
      <c r="K987" s="31"/>
      <c r="L987" s="28"/>
      <c r="M987" s="28"/>
      <c r="N987" s="28"/>
      <c r="O987" s="28"/>
      <c r="P987" s="28"/>
      <c r="Q987" s="28"/>
      <c r="R987" s="28"/>
      <c r="S987" s="28"/>
      <c r="T987" s="28"/>
      <c r="U987" s="28"/>
      <c r="V987" s="28"/>
      <c r="W987" s="28"/>
      <c r="X987" s="28"/>
      <c r="Y987" s="28"/>
      <c r="Z987" s="28"/>
      <c r="AA987" s="28"/>
      <c r="AB987" s="28"/>
      <c r="AC987" s="28"/>
    </row>
    <row r="988" spans="1:29" ht="15.75">
      <c r="A988" s="50"/>
      <c r="B988" s="49"/>
      <c r="F988" s="31"/>
      <c r="H988" s="28"/>
      <c r="I988" s="31"/>
      <c r="J988" s="31"/>
      <c r="K988" s="31"/>
      <c r="L988" s="28"/>
      <c r="M988" s="28"/>
      <c r="N988" s="28"/>
      <c r="O988" s="28"/>
      <c r="P988" s="28"/>
      <c r="Q988" s="28"/>
      <c r="R988" s="28"/>
      <c r="S988" s="28"/>
      <c r="T988" s="28"/>
      <c r="U988" s="28"/>
      <c r="V988" s="28"/>
      <c r="W988" s="28"/>
      <c r="X988" s="28"/>
      <c r="Y988" s="28"/>
      <c r="Z988" s="28"/>
      <c r="AA988" s="28"/>
      <c r="AB988" s="28"/>
      <c r="AC988" s="28"/>
    </row>
    <row r="989" spans="1:29" ht="15.75">
      <c r="A989" s="50"/>
      <c r="B989" s="49"/>
      <c r="F989" s="31"/>
      <c r="H989" s="28"/>
      <c r="I989" s="31"/>
      <c r="J989" s="31"/>
      <c r="K989" s="31"/>
      <c r="L989" s="28"/>
      <c r="M989" s="28"/>
      <c r="N989" s="28"/>
      <c r="O989" s="28"/>
      <c r="P989" s="28"/>
      <c r="Q989" s="28"/>
      <c r="R989" s="28"/>
      <c r="S989" s="28"/>
      <c r="T989" s="28"/>
      <c r="U989" s="28"/>
      <c r="V989" s="28"/>
      <c r="W989" s="28"/>
      <c r="X989" s="28"/>
      <c r="Y989" s="28"/>
      <c r="Z989" s="28"/>
      <c r="AA989" s="28"/>
      <c r="AB989" s="28"/>
      <c r="AC989" s="28"/>
    </row>
    <row r="990" spans="1:29" ht="15.75">
      <c r="A990" s="50"/>
      <c r="B990" s="49"/>
      <c r="F990" s="31"/>
      <c r="H990" s="28"/>
      <c r="I990" s="31"/>
      <c r="J990" s="31"/>
      <c r="K990" s="31"/>
      <c r="L990" s="28"/>
      <c r="M990" s="28"/>
      <c r="N990" s="28"/>
      <c r="O990" s="28"/>
      <c r="P990" s="28"/>
      <c r="Q990" s="28"/>
      <c r="R990" s="28"/>
      <c r="S990" s="28"/>
      <c r="T990" s="28"/>
      <c r="U990" s="28"/>
      <c r="V990" s="28"/>
      <c r="W990" s="28"/>
      <c r="X990" s="28"/>
      <c r="Y990" s="28"/>
      <c r="Z990" s="28"/>
      <c r="AA990" s="28"/>
      <c r="AB990" s="28"/>
      <c r="AC990" s="28"/>
    </row>
    <row r="991" spans="1:29" ht="15.75">
      <c r="A991" s="50"/>
      <c r="B991" s="49"/>
      <c r="F991" s="31"/>
      <c r="H991" s="28"/>
      <c r="I991" s="31"/>
      <c r="J991" s="31"/>
      <c r="K991" s="31"/>
      <c r="L991" s="28"/>
      <c r="M991" s="28"/>
      <c r="N991" s="28"/>
      <c r="O991" s="28"/>
      <c r="P991" s="28"/>
      <c r="Q991" s="28"/>
      <c r="R991" s="28"/>
      <c r="S991" s="28"/>
      <c r="T991" s="28"/>
      <c r="U991" s="28"/>
      <c r="V991" s="28"/>
      <c r="W991" s="28"/>
      <c r="X991" s="28"/>
      <c r="Y991" s="28"/>
      <c r="Z991" s="28"/>
      <c r="AA991" s="28"/>
      <c r="AB991" s="28"/>
      <c r="AC991" s="28"/>
    </row>
    <row r="992" spans="1:29" ht="15.75">
      <c r="A992" s="50"/>
      <c r="B992" s="49"/>
      <c r="F992" s="31"/>
      <c r="H992" s="28"/>
      <c r="I992" s="31"/>
      <c r="J992" s="31"/>
      <c r="K992" s="31"/>
      <c r="L992" s="28"/>
      <c r="M992" s="28"/>
      <c r="N992" s="28"/>
      <c r="O992" s="28"/>
      <c r="P992" s="28"/>
      <c r="Q992" s="28"/>
      <c r="R992" s="28"/>
      <c r="S992" s="28"/>
      <c r="T992" s="28"/>
      <c r="U992" s="28"/>
      <c r="V992" s="28"/>
      <c r="W992" s="28"/>
      <c r="X992" s="28"/>
      <c r="Y992" s="28"/>
      <c r="Z992" s="28"/>
      <c r="AA992" s="28"/>
      <c r="AB992" s="28"/>
      <c r="AC992" s="28"/>
    </row>
    <row r="993" spans="1:29" ht="15.75">
      <c r="A993" s="50"/>
      <c r="B993" s="49"/>
      <c r="F993" s="31"/>
      <c r="H993" s="28"/>
      <c r="I993" s="31"/>
      <c r="J993" s="31"/>
      <c r="K993" s="31"/>
      <c r="L993" s="28"/>
      <c r="M993" s="28"/>
      <c r="N993" s="28"/>
      <c r="O993" s="28"/>
      <c r="P993" s="28"/>
      <c r="Q993" s="28"/>
      <c r="R993" s="28"/>
      <c r="S993" s="28"/>
      <c r="T993" s="28"/>
      <c r="U993" s="28"/>
      <c r="V993" s="28"/>
      <c r="W993" s="28"/>
      <c r="X993" s="28"/>
      <c r="Y993" s="28"/>
      <c r="Z993" s="28"/>
      <c r="AA993" s="28"/>
      <c r="AB993" s="28"/>
      <c r="AC993" s="28"/>
    </row>
    <row r="994" spans="1:29" ht="15.75">
      <c r="A994" s="50"/>
      <c r="B994" s="49"/>
      <c r="F994" s="31"/>
      <c r="H994" s="28"/>
      <c r="I994" s="31"/>
      <c r="J994" s="31"/>
      <c r="K994" s="31"/>
      <c r="L994" s="28"/>
      <c r="M994" s="28"/>
      <c r="N994" s="28"/>
      <c r="O994" s="28"/>
      <c r="P994" s="28"/>
      <c r="Q994" s="28"/>
      <c r="R994" s="28"/>
      <c r="S994" s="28"/>
      <c r="T994" s="28"/>
      <c r="U994" s="28"/>
      <c r="V994" s="28"/>
      <c r="W994" s="28"/>
      <c r="X994" s="28"/>
      <c r="Y994" s="28"/>
      <c r="Z994" s="28"/>
      <c r="AA994" s="28"/>
      <c r="AB994" s="28"/>
      <c r="AC994" s="28"/>
    </row>
    <row r="995" spans="1:29" ht="15.75">
      <c r="A995" s="50"/>
      <c r="B995" s="49"/>
      <c r="F995" s="31"/>
      <c r="H995" s="28"/>
      <c r="I995" s="31"/>
      <c r="J995" s="31"/>
      <c r="K995" s="31"/>
      <c r="L995" s="28"/>
      <c r="M995" s="28"/>
      <c r="N995" s="28"/>
      <c r="O995" s="28"/>
      <c r="P995" s="28"/>
      <c r="Q995" s="28"/>
      <c r="R995" s="28"/>
      <c r="S995" s="28"/>
      <c r="T995" s="28"/>
      <c r="U995" s="28"/>
      <c r="V995" s="28"/>
      <c r="W995" s="28"/>
      <c r="X995" s="28"/>
      <c r="Y995" s="28"/>
      <c r="Z995" s="28"/>
      <c r="AA995" s="28"/>
      <c r="AB995" s="28"/>
      <c r="AC995" s="28"/>
    </row>
    <row r="996" spans="1:29" ht="15.75">
      <c r="A996" s="50"/>
      <c r="B996" s="49"/>
      <c r="F996" s="31"/>
      <c r="H996" s="28"/>
      <c r="I996" s="31"/>
      <c r="J996" s="31"/>
      <c r="K996" s="31"/>
      <c r="L996" s="28"/>
      <c r="M996" s="28"/>
      <c r="N996" s="28"/>
      <c r="O996" s="28"/>
      <c r="P996" s="28"/>
      <c r="Q996" s="28"/>
      <c r="R996" s="28"/>
      <c r="S996" s="28"/>
      <c r="T996" s="28"/>
      <c r="U996" s="28"/>
      <c r="V996" s="28"/>
      <c r="W996" s="28"/>
      <c r="X996" s="28"/>
      <c r="Y996" s="28"/>
      <c r="Z996" s="28"/>
      <c r="AA996" s="28"/>
      <c r="AB996" s="28"/>
      <c r="AC996" s="28"/>
    </row>
    <row r="997" spans="1:29" ht="15.75">
      <c r="A997" s="50"/>
      <c r="B997" s="49"/>
      <c r="F997" s="31"/>
      <c r="H997" s="28"/>
      <c r="I997" s="31"/>
      <c r="J997" s="31"/>
      <c r="K997" s="31"/>
      <c r="L997" s="28"/>
      <c r="M997" s="28"/>
      <c r="N997" s="28"/>
      <c r="O997" s="28"/>
      <c r="P997" s="28"/>
      <c r="Q997" s="28"/>
      <c r="R997" s="28"/>
      <c r="S997" s="28"/>
      <c r="T997" s="28"/>
      <c r="U997" s="28"/>
      <c r="V997" s="28"/>
      <c r="W997" s="28"/>
      <c r="X997" s="28"/>
      <c r="Y997" s="28"/>
      <c r="Z997" s="28"/>
      <c r="AA997" s="28"/>
      <c r="AB997" s="28"/>
      <c r="AC997" s="28"/>
    </row>
    <row r="998" spans="1:29" ht="15.75">
      <c r="A998" s="50"/>
      <c r="B998" s="49"/>
      <c r="F998" s="31"/>
      <c r="H998" s="28"/>
      <c r="I998" s="31"/>
      <c r="J998" s="31"/>
      <c r="K998" s="31"/>
      <c r="L998" s="28"/>
      <c r="M998" s="28"/>
      <c r="N998" s="28"/>
      <c r="O998" s="28"/>
      <c r="P998" s="28"/>
      <c r="Q998" s="28"/>
      <c r="R998" s="28"/>
      <c r="S998" s="28"/>
      <c r="T998" s="28"/>
      <c r="U998" s="28"/>
      <c r="V998" s="28"/>
      <c r="W998" s="28"/>
      <c r="X998" s="28"/>
      <c r="Y998" s="28"/>
      <c r="Z998" s="28"/>
      <c r="AA998" s="28"/>
      <c r="AB998" s="28"/>
      <c r="AC998" s="28"/>
    </row>
    <row r="999" spans="1:29" ht="15.75">
      <c r="A999" s="50"/>
      <c r="B999" s="49"/>
      <c r="F999" s="31"/>
      <c r="H999" s="28"/>
      <c r="I999" s="31"/>
      <c r="J999" s="31"/>
      <c r="K999" s="31"/>
      <c r="L999" s="28"/>
      <c r="M999" s="28"/>
      <c r="N999" s="28"/>
      <c r="O999" s="28"/>
      <c r="P999" s="28"/>
      <c r="Q999" s="28"/>
      <c r="R999" s="28"/>
      <c r="S999" s="28"/>
      <c r="T999" s="28"/>
      <c r="U999" s="28"/>
      <c r="V999" s="28"/>
      <c r="W999" s="28"/>
      <c r="X999" s="28"/>
      <c r="Y999" s="28"/>
      <c r="Z999" s="28"/>
      <c r="AA999" s="28"/>
      <c r="AB999" s="28"/>
      <c r="AC999" s="28"/>
    </row>
    <row r="1000" spans="1:29" ht="15.75">
      <c r="A1000" s="50"/>
      <c r="B1000" s="49"/>
      <c r="F1000" s="31"/>
      <c r="H1000" s="28"/>
      <c r="I1000" s="31"/>
      <c r="J1000" s="31"/>
      <c r="K1000" s="31"/>
      <c r="L1000" s="28"/>
      <c r="M1000" s="28"/>
      <c r="N1000" s="28"/>
      <c r="O1000" s="28"/>
      <c r="P1000" s="28"/>
      <c r="Q1000" s="28"/>
      <c r="R1000" s="28"/>
      <c r="S1000" s="28"/>
      <c r="T1000" s="28"/>
      <c r="U1000" s="28"/>
      <c r="V1000" s="28"/>
      <c r="W1000" s="28"/>
      <c r="X1000" s="28"/>
      <c r="Y1000" s="28"/>
      <c r="Z1000" s="28"/>
      <c r="AA1000" s="28"/>
      <c r="AB1000" s="28"/>
      <c r="AC1000" s="28"/>
    </row>
    <row r="1001" spans="1:29" ht="15.75">
      <c r="A1001" s="50"/>
      <c r="B1001" s="49"/>
      <c r="F1001" s="31"/>
      <c r="H1001" s="28"/>
      <c r="I1001" s="31"/>
      <c r="J1001" s="31"/>
      <c r="K1001" s="31"/>
      <c r="L1001" s="28"/>
      <c r="M1001" s="28"/>
      <c r="N1001" s="28"/>
      <c r="O1001" s="28"/>
      <c r="P1001" s="28"/>
      <c r="Q1001" s="28"/>
      <c r="R1001" s="28"/>
      <c r="S1001" s="28"/>
      <c r="T1001" s="28"/>
      <c r="U1001" s="28"/>
      <c r="V1001" s="28"/>
      <c r="W1001" s="28"/>
      <c r="X1001" s="28"/>
      <c r="Y1001" s="28"/>
      <c r="Z1001" s="28"/>
      <c r="AA1001" s="28"/>
      <c r="AB1001" s="28"/>
      <c r="AC1001" s="28"/>
    </row>
    <row r="1002" spans="1:29" ht="15.75">
      <c r="A1002" s="50"/>
      <c r="B1002" s="49"/>
      <c r="F1002" s="31"/>
      <c r="H1002" s="28"/>
      <c r="I1002" s="31"/>
      <c r="J1002" s="31"/>
      <c r="K1002" s="31"/>
      <c r="L1002" s="28"/>
      <c r="M1002" s="28"/>
      <c r="N1002" s="28"/>
      <c r="O1002" s="28"/>
      <c r="P1002" s="28"/>
      <c r="Q1002" s="28"/>
      <c r="R1002" s="28"/>
      <c r="S1002" s="28"/>
      <c r="T1002" s="28"/>
      <c r="U1002" s="28"/>
      <c r="V1002" s="28"/>
      <c r="W1002" s="28"/>
      <c r="X1002" s="28"/>
      <c r="Y1002" s="28"/>
      <c r="Z1002" s="28"/>
      <c r="AA1002" s="28"/>
      <c r="AB1002" s="28"/>
      <c r="AC1002" s="28"/>
    </row>
    <row r="1003" spans="1:29" ht="15.75">
      <c r="A1003" s="50"/>
      <c r="B1003" s="49"/>
      <c r="F1003" s="31"/>
      <c r="H1003" s="28"/>
      <c r="I1003" s="31"/>
      <c r="J1003" s="31"/>
      <c r="K1003" s="31"/>
      <c r="L1003" s="28"/>
      <c r="M1003" s="28"/>
      <c r="N1003" s="28"/>
      <c r="O1003" s="28"/>
      <c r="P1003" s="28"/>
      <c r="Q1003" s="28"/>
      <c r="R1003" s="28"/>
      <c r="S1003" s="28"/>
      <c r="T1003" s="28"/>
      <c r="U1003" s="28"/>
      <c r="V1003" s="28"/>
      <c r="W1003" s="28"/>
      <c r="X1003" s="28"/>
      <c r="Y1003" s="28"/>
      <c r="Z1003" s="28"/>
      <c r="AA1003" s="28"/>
      <c r="AB1003" s="28"/>
      <c r="AC1003" s="28"/>
    </row>
    <row r="1004" spans="1:29" ht="15.75">
      <c r="A1004" s="50"/>
      <c r="B1004" s="49"/>
      <c r="F1004" s="31"/>
      <c r="H1004" s="28"/>
      <c r="I1004" s="31"/>
      <c r="J1004" s="31"/>
      <c r="K1004" s="31"/>
      <c r="L1004" s="28"/>
      <c r="M1004" s="28"/>
      <c r="N1004" s="28"/>
      <c r="O1004" s="28"/>
      <c r="P1004" s="28"/>
      <c r="Q1004" s="28"/>
      <c r="R1004" s="28"/>
      <c r="S1004" s="28"/>
      <c r="T1004" s="28"/>
      <c r="U1004" s="28"/>
      <c r="V1004" s="28"/>
      <c r="W1004" s="28"/>
      <c r="X1004" s="28"/>
      <c r="Y1004" s="28"/>
      <c r="Z1004" s="28"/>
      <c r="AA1004" s="28"/>
      <c r="AB1004" s="28"/>
      <c r="AC1004" s="28"/>
    </row>
    <row r="1005" spans="1:29" ht="15.75">
      <c r="A1005" s="50"/>
      <c r="B1005" s="49"/>
      <c r="F1005" s="31"/>
      <c r="H1005" s="28"/>
      <c r="I1005" s="31"/>
      <c r="J1005" s="31"/>
      <c r="K1005" s="31"/>
      <c r="L1005" s="28"/>
      <c r="M1005" s="28"/>
      <c r="N1005" s="28"/>
      <c r="O1005" s="28"/>
      <c r="P1005" s="28"/>
      <c r="Q1005" s="28"/>
      <c r="R1005" s="28"/>
      <c r="S1005" s="28"/>
      <c r="T1005" s="28"/>
      <c r="U1005" s="28"/>
      <c r="V1005" s="28"/>
      <c r="W1005" s="28"/>
      <c r="X1005" s="28"/>
      <c r="Y1005" s="28"/>
      <c r="Z1005" s="28"/>
      <c r="AA1005" s="28"/>
      <c r="AB1005" s="28"/>
      <c r="AC1005" s="28"/>
    </row>
    <row r="1006" spans="1:29" ht="15.75">
      <c r="A1006" s="50"/>
      <c r="B1006" s="49"/>
      <c r="F1006" s="31"/>
      <c r="H1006" s="28"/>
      <c r="I1006" s="31"/>
      <c r="J1006" s="31"/>
      <c r="K1006" s="31"/>
      <c r="L1006" s="28"/>
      <c r="M1006" s="28"/>
      <c r="N1006" s="28"/>
      <c r="O1006" s="28"/>
      <c r="P1006" s="28"/>
      <c r="Q1006" s="28"/>
      <c r="R1006" s="28"/>
      <c r="S1006" s="28"/>
      <c r="T1006" s="28"/>
      <c r="U1006" s="28"/>
      <c r="V1006" s="28"/>
      <c r="W1006" s="28"/>
      <c r="X1006" s="28"/>
      <c r="Y1006" s="28"/>
      <c r="Z1006" s="28"/>
      <c r="AA1006" s="28"/>
      <c r="AB1006" s="28"/>
      <c r="AC1006" s="28"/>
    </row>
    <row r="1007" spans="1:29" ht="15.75">
      <c r="A1007" s="50"/>
      <c r="B1007" s="49"/>
      <c r="F1007" s="31"/>
      <c r="H1007" s="28"/>
      <c r="I1007" s="31"/>
      <c r="J1007" s="31"/>
      <c r="K1007" s="31"/>
      <c r="L1007" s="28"/>
      <c r="M1007" s="28"/>
      <c r="N1007" s="28"/>
      <c r="O1007" s="28"/>
      <c r="P1007" s="28"/>
      <c r="Q1007" s="28"/>
      <c r="R1007" s="28"/>
      <c r="S1007" s="28"/>
      <c r="T1007" s="28"/>
      <c r="U1007" s="28"/>
      <c r="V1007" s="28"/>
      <c r="W1007" s="28"/>
      <c r="X1007" s="28"/>
      <c r="Y1007" s="28"/>
      <c r="Z1007" s="28"/>
      <c r="AA1007" s="28"/>
      <c r="AB1007" s="28"/>
      <c r="AC1007" s="28"/>
    </row>
    <row r="1008" spans="1:29" ht="15.75">
      <c r="A1008" s="50"/>
      <c r="B1008" s="49"/>
      <c r="F1008" s="31"/>
      <c r="H1008" s="28"/>
      <c r="I1008" s="31"/>
      <c r="J1008" s="31"/>
      <c r="K1008" s="31"/>
      <c r="L1008" s="28"/>
      <c r="M1008" s="28"/>
      <c r="N1008" s="28"/>
      <c r="O1008" s="28"/>
      <c r="P1008" s="28"/>
      <c r="Q1008" s="28"/>
      <c r="R1008" s="28"/>
      <c r="S1008" s="28"/>
      <c r="T1008" s="28"/>
      <c r="U1008" s="28"/>
      <c r="V1008" s="28"/>
      <c r="W1008" s="28"/>
      <c r="X1008" s="28"/>
      <c r="Y1008" s="28"/>
      <c r="Z1008" s="28"/>
      <c r="AA1008" s="28"/>
      <c r="AB1008" s="28"/>
      <c r="AC1008" s="28"/>
    </row>
    <row r="1009" spans="1:29" ht="15.75">
      <c r="A1009" s="50"/>
      <c r="B1009" s="49"/>
      <c r="F1009" s="31"/>
      <c r="H1009" s="28"/>
      <c r="I1009" s="31"/>
      <c r="J1009" s="31"/>
      <c r="K1009" s="31"/>
      <c r="L1009" s="28"/>
      <c r="M1009" s="28"/>
      <c r="N1009" s="28"/>
      <c r="O1009" s="28"/>
      <c r="P1009" s="28"/>
      <c r="Q1009" s="28"/>
      <c r="R1009" s="28"/>
      <c r="S1009" s="28"/>
      <c r="T1009" s="28"/>
      <c r="U1009" s="28"/>
      <c r="V1009" s="28"/>
      <c r="W1009" s="28"/>
      <c r="X1009" s="28"/>
      <c r="Y1009" s="28"/>
      <c r="Z1009" s="28"/>
      <c r="AA1009" s="28"/>
      <c r="AB1009" s="28"/>
      <c r="AC1009" s="28"/>
    </row>
    <row r="1010" spans="1:29" ht="15.75">
      <c r="A1010" s="50"/>
      <c r="B1010" s="49"/>
      <c r="F1010" s="31"/>
      <c r="H1010" s="28"/>
      <c r="I1010" s="31"/>
      <c r="J1010" s="31"/>
      <c r="K1010" s="31"/>
      <c r="L1010" s="28"/>
      <c r="M1010" s="28"/>
      <c r="N1010" s="28"/>
      <c r="O1010" s="28"/>
      <c r="P1010" s="28"/>
      <c r="Q1010" s="28"/>
      <c r="R1010" s="28"/>
      <c r="S1010" s="28"/>
      <c r="T1010" s="28"/>
      <c r="U1010" s="28"/>
      <c r="V1010" s="28"/>
      <c r="W1010" s="28"/>
      <c r="X1010" s="28"/>
      <c r="Y1010" s="28"/>
      <c r="Z1010" s="28"/>
      <c r="AA1010" s="28"/>
      <c r="AB1010" s="28"/>
      <c r="AC1010" s="28"/>
    </row>
    <row r="1011" spans="1:29" ht="15.75">
      <c r="A1011" s="50"/>
      <c r="B1011" s="49"/>
      <c r="F1011" s="31"/>
      <c r="H1011" s="28"/>
      <c r="I1011" s="31"/>
      <c r="J1011" s="31"/>
      <c r="K1011" s="31"/>
      <c r="L1011" s="28"/>
      <c r="M1011" s="28"/>
      <c r="N1011" s="28"/>
      <c r="O1011" s="28"/>
      <c r="P1011" s="28"/>
      <c r="Q1011" s="28"/>
      <c r="R1011" s="28"/>
      <c r="S1011" s="28"/>
      <c r="T1011" s="28"/>
      <c r="U1011" s="28"/>
      <c r="V1011" s="28"/>
      <c r="W1011" s="28"/>
      <c r="X1011" s="28"/>
      <c r="Y1011" s="28"/>
      <c r="Z1011" s="28"/>
      <c r="AA1011" s="28"/>
      <c r="AB1011" s="28"/>
      <c r="AC1011" s="28"/>
    </row>
    <row r="1012" spans="1:29" ht="15.75">
      <c r="A1012" s="50"/>
      <c r="B1012" s="49"/>
      <c r="F1012" s="31"/>
      <c r="H1012" s="28"/>
      <c r="I1012" s="31"/>
      <c r="J1012" s="31"/>
      <c r="K1012" s="31"/>
      <c r="L1012" s="28"/>
      <c r="M1012" s="28"/>
      <c r="N1012" s="28"/>
      <c r="O1012" s="28"/>
      <c r="P1012" s="28"/>
      <c r="Q1012" s="28"/>
      <c r="R1012" s="28"/>
      <c r="S1012" s="28"/>
      <c r="T1012" s="28"/>
      <c r="U1012" s="28"/>
      <c r="V1012" s="28"/>
      <c r="W1012" s="28"/>
      <c r="X1012" s="28"/>
      <c r="Y1012" s="28"/>
      <c r="Z1012" s="28"/>
      <c r="AA1012" s="28"/>
      <c r="AB1012" s="28"/>
      <c r="AC1012" s="28"/>
    </row>
    <row r="1013" spans="1:29" ht="15.75">
      <c r="A1013" s="50"/>
      <c r="B1013" s="49"/>
      <c r="F1013" s="31"/>
      <c r="H1013" s="28"/>
      <c r="I1013" s="31"/>
      <c r="J1013" s="31"/>
      <c r="K1013" s="31"/>
      <c r="L1013" s="28"/>
      <c r="M1013" s="28"/>
      <c r="N1013" s="28"/>
      <c r="O1013" s="28"/>
      <c r="P1013" s="28"/>
      <c r="Q1013" s="28"/>
      <c r="R1013" s="28"/>
      <c r="S1013" s="28"/>
      <c r="T1013" s="28"/>
      <c r="U1013" s="28"/>
      <c r="V1013" s="28"/>
      <c r="W1013" s="28"/>
      <c r="X1013" s="28"/>
      <c r="Y1013" s="28"/>
      <c r="Z1013" s="28"/>
      <c r="AA1013" s="28"/>
      <c r="AB1013" s="28"/>
      <c r="AC1013" s="28"/>
    </row>
    <row r="1014" spans="1:29" ht="15.75">
      <c r="A1014" s="50"/>
      <c r="B1014" s="49"/>
      <c r="F1014" s="31"/>
      <c r="H1014" s="28"/>
      <c r="I1014" s="31"/>
      <c r="J1014" s="31"/>
      <c r="K1014" s="31"/>
      <c r="L1014" s="28"/>
      <c r="M1014" s="28"/>
      <c r="N1014" s="28"/>
      <c r="O1014" s="28"/>
      <c r="P1014" s="28"/>
      <c r="Q1014" s="28"/>
      <c r="R1014" s="28"/>
      <c r="S1014" s="28"/>
      <c r="T1014" s="28"/>
      <c r="U1014" s="28"/>
      <c r="V1014" s="28"/>
      <c r="W1014" s="28"/>
      <c r="X1014" s="28"/>
      <c r="Y1014" s="28"/>
      <c r="Z1014" s="28"/>
      <c r="AA1014" s="28"/>
      <c r="AB1014" s="28"/>
      <c r="AC1014" s="28"/>
    </row>
    <row r="1015" spans="1:29" ht="15.75">
      <c r="A1015" s="50"/>
      <c r="B1015" s="49"/>
      <c r="F1015" s="31"/>
      <c r="H1015" s="28"/>
      <c r="I1015" s="31"/>
      <c r="J1015" s="31"/>
      <c r="K1015" s="31"/>
      <c r="L1015" s="28"/>
      <c r="M1015" s="28"/>
      <c r="N1015" s="28"/>
      <c r="O1015" s="28"/>
      <c r="P1015" s="28"/>
      <c r="Q1015" s="28"/>
      <c r="R1015" s="28"/>
      <c r="S1015" s="28"/>
      <c r="T1015" s="28"/>
      <c r="U1015" s="28"/>
      <c r="V1015" s="28"/>
      <c r="W1015" s="28"/>
      <c r="X1015" s="28"/>
      <c r="Y1015" s="28"/>
      <c r="Z1015" s="28"/>
      <c r="AA1015" s="28"/>
      <c r="AB1015" s="28"/>
      <c r="AC1015" s="28"/>
    </row>
    <row r="1016" spans="1:29" ht="15.75">
      <c r="A1016" s="50"/>
      <c r="B1016" s="49"/>
      <c r="F1016" s="31"/>
      <c r="H1016" s="28"/>
      <c r="I1016" s="31"/>
      <c r="J1016" s="31"/>
      <c r="K1016" s="31"/>
      <c r="L1016" s="28"/>
      <c r="M1016" s="28"/>
      <c r="N1016" s="28"/>
      <c r="O1016" s="28"/>
      <c r="P1016" s="28"/>
      <c r="Q1016" s="28"/>
      <c r="R1016" s="28"/>
      <c r="S1016" s="28"/>
      <c r="T1016" s="28"/>
      <c r="U1016" s="28"/>
      <c r="V1016" s="28"/>
      <c r="W1016" s="28"/>
      <c r="X1016" s="28"/>
      <c r="Y1016" s="28"/>
      <c r="Z1016" s="28"/>
      <c r="AA1016" s="28"/>
      <c r="AB1016" s="28"/>
      <c r="AC1016" s="28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